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Ex1.xml" ContentType="application/vnd.ms-office.chartex+xml"/>
  <Override PartName="/xl/charts/style21.xml" ContentType="application/vnd.ms-office.chartstyle+xml"/>
  <Override PartName="/xl/charts/colors21.xml" ContentType="application/vnd.ms-office.chartcolorstyle+xml"/>
  <Override PartName="/xl/charts/chartEx2.xml" ContentType="application/vnd.ms-office.chartex+xml"/>
  <Override PartName="/xl/charts/style22.xml" ContentType="application/vnd.ms-office.chartstyle+xml"/>
  <Override PartName="/xl/charts/colors22.xml" ContentType="application/vnd.ms-office.chartcolorstyle+xml"/>
  <Override PartName="/xl/charts/chartEx3.xml" ContentType="application/vnd.ms-office.chartex+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24226"/>
  <mc:AlternateContent xmlns:mc="http://schemas.openxmlformats.org/markup-compatibility/2006">
    <mc:Choice Requires="x15">
      <x15ac:absPath xmlns:x15ac="http://schemas.microsoft.com/office/spreadsheetml/2010/11/ac" url="https://campetrolco-my.sharepoint.com/personal/aeconomico1_campetrol_org/Documents/Aeconomico1/2023/Estudios/Informes/Informe de Taladros/2024/3. Marzo/Rig Count/Consolidado/"/>
    </mc:Choice>
  </mc:AlternateContent>
  <xr:revisionPtr revIDLastSave="185" documentId="8_{921F7E3B-74C1-4819-89BB-110DF2500785}" xr6:coauthVersionLast="47" xr6:coauthVersionMax="47" xr10:uidLastSave="{9F9C6AC5-7652-4C89-BED8-195ADEF3321C}"/>
  <bookViews>
    <workbookView xWindow="38280" yWindow="1395" windowWidth="38640" windowHeight="15720" tabRatio="1000" firstSheet="2" activeTab="3" xr2:uid="{00000000-000D-0000-FFFF-FFFF00000000}"/>
  </bookViews>
  <sheets>
    <sheet name="Índice" sheetId="4" r:id="rId1"/>
    <sheet name="Cuaderno de Variables" sheetId="5" r:id="rId2"/>
    <sheet name="Directorio Empresarial" sheetId="29" r:id="rId3"/>
    <sheet name="Informe de Taladros" sheetId="1" r:id="rId4"/>
    <sheet name="Por Tecnología" sheetId="28" r:id="rId5"/>
    <sheet name="Por Caballaje o Potencia" sheetId="12" r:id="rId6"/>
    <sheet name="Por Año de Fabricación" sheetId="27" r:id="rId7"/>
    <sheet name="Por Empresa" sheetId="14" r:id="rId8"/>
    <sheet name="Por Estado" sheetId="15" r:id="rId9"/>
    <sheet name="Por Estado y Potencia Total" sheetId="16" r:id="rId10"/>
    <sheet name="Por Estado y Potencia Drilling" sheetId="30" r:id="rId11"/>
    <sheet name="Por Estado y Potencia Workover" sheetId="31" r:id="rId12"/>
    <sheet name="Por Función y Estado" sheetId="32" r:id="rId13"/>
    <sheet name="Por Departamento y Estado" sheetId="33" r:id="rId14"/>
    <sheet name="Por Departamento y Potencia" sheetId="34" r:id="rId15"/>
  </sheets>
  <externalReferences>
    <externalReference r:id="rId16"/>
    <externalReference r:id="rId17"/>
    <externalReference r:id="rId18"/>
    <externalReference r:id="rId19"/>
    <externalReference r:id="rId20"/>
  </externalReferences>
  <definedNames>
    <definedName name="_xlnm._FilterDatabase" localSheetId="1" hidden="1">'Cuaderno de Variables'!$B$19:$H$41</definedName>
    <definedName name="_xlnm._FilterDatabase" localSheetId="2" hidden="1">'Directorio Empresarial'!$A$24:$K$46</definedName>
    <definedName name="_xlnm._FilterDatabase" localSheetId="3" hidden="1">'Informe de Taladros'!$A$24:$S$326</definedName>
    <definedName name="_xlnm._FilterDatabase" localSheetId="6" hidden="1">'Por Año de Fabricación'!$B$25:$E$58</definedName>
    <definedName name="_xlnm._FilterDatabase" localSheetId="5" hidden="1">'Por Caballaje o Potencia'!$B$25:$E$52</definedName>
    <definedName name="_xlnm._FilterDatabase" localSheetId="13" hidden="1">'Por Departamento y Estado'!$B$25:$G$44</definedName>
    <definedName name="_xlnm._FilterDatabase" localSheetId="14" hidden="1">'Por Departamento y Potencia'!$A$24:$DF$65</definedName>
    <definedName name="_xlnm._FilterDatabase" localSheetId="7" hidden="1">'Por Empresa'!$B$26:$E$63</definedName>
    <definedName name="_xlnm._FilterDatabase" localSheetId="10" hidden="1">'Por Estado y Potencia Drilling'!#REF!</definedName>
    <definedName name="_xlnm._FilterDatabase" localSheetId="9" hidden="1">'Por Estado y Potencia Total'!#REF!</definedName>
    <definedName name="_xlnm._FilterDatabase" localSheetId="11" hidden="1">'Por Estado y Potencia Workover'!#REF!</definedName>
    <definedName name="_xlnm._FilterDatabase" localSheetId="12" hidden="1">'Por Función y Estado'!#REF!</definedName>
    <definedName name="_xlnm._FilterDatabase" localSheetId="4" hidden="1">'Por Tecnología'!$B$25:$E$47</definedName>
    <definedName name="_xlchart.v5.0" hidden="1">'Por Departamento y Estado'!$B$25</definedName>
    <definedName name="_xlchart.v5.1" hidden="1">'Por Departamento y Estado'!$B$26:$B$44</definedName>
    <definedName name="_xlchart.v5.10" hidden="1">'Por Departamento y Estado'!$C$24</definedName>
    <definedName name="_xlchart.v5.11" hidden="1">'Por Departamento y Estado'!$J$26:$J$44</definedName>
    <definedName name="_xlchart.v5.2" hidden="1">'Por Departamento y Estado'!$C$24</definedName>
    <definedName name="_xlchart.v5.3" hidden="1">'Por Departamento y Estado'!$P$26:$P$44</definedName>
    <definedName name="_xlchart.v5.4" hidden="1">'Por Departamento y Estado'!$B$25</definedName>
    <definedName name="_xlchart.v5.5" hidden="1">'Por Departamento y Estado'!$B$26:$B$44</definedName>
    <definedName name="_xlchart.v5.6" hidden="1">'Por Departamento y Estado'!$C$24</definedName>
    <definedName name="_xlchart.v5.7" hidden="1">'Por Departamento y Estado'!$D$26:$D$44</definedName>
    <definedName name="_xlchart.v5.8" hidden="1">'Por Departamento y Estado'!$B$25</definedName>
    <definedName name="_xlchart.v5.9" hidden="1">'Por Departamento y Estado'!$B$26:$B$44</definedName>
    <definedName name="CONTRATO">'[1]Informe Taladros'!$L$65:$L$67</definedName>
    <definedName name="ESTADO">'[2]Informe Taladros '!$K$113:$K$115</definedName>
    <definedName name="Funcion">[3]Listas!$A$2:$A$8</definedName>
    <definedName name="NO_OPERANDO">'[4]Informe Taladros '!$M$146:$M$151</definedName>
    <definedName name="TECNOLOGIA">'[5]Informe Taladros'!$G$47:$G$50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65" i="34" l="1"/>
  <c r="AL65"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L65" i="34"/>
  <c r="K65" i="34"/>
  <c r="J65" i="34"/>
  <c r="I65" i="34"/>
  <c r="H65" i="34"/>
  <c r="G65" i="34"/>
  <c r="F65" i="34"/>
  <c r="E65" i="34"/>
  <c r="D65" i="34"/>
  <c r="AM64" i="34"/>
  <c r="AL64" i="34"/>
  <c r="AK64" i="34"/>
  <c r="AJ64" i="34"/>
  <c r="AI64" i="34"/>
  <c r="AH64" i="34"/>
  <c r="AG64" i="34"/>
  <c r="AF64" i="34"/>
  <c r="AE64" i="34"/>
  <c r="AD64" i="34"/>
  <c r="AC64" i="34"/>
  <c r="AB64" i="34"/>
  <c r="AA64" i="34"/>
  <c r="Z64" i="34"/>
  <c r="Y64" i="34"/>
  <c r="X64" i="34"/>
  <c r="W64" i="34"/>
  <c r="V64" i="34"/>
  <c r="U64" i="34"/>
  <c r="T64" i="34"/>
  <c r="S64" i="34"/>
  <c r="R64" i="34"/>
  <c r="Q64" i="34"/>
  <c r="P64" i="34"/>
  <c r="O64" i="34"/>
  <c r="N64" i="34"/>
  <c r="M64" i="34"/>
  <c r="L64" i="34"/>
  <c r="K64" i="34"/>
  <c r="J64" i="34"/>
  <c r="I64" i="34"/>
  <c r="H64" i="34"/>
  <c r="G64" i="34"/>
  <c r="F64" i="34"/>
  <c r="E64" i="34"/>
  <c r="D64" i="34"/>
  <c r="AM63" i="34"/>
  <c r="AL63" i="34"/>
  <c r="AK63" i="34"/>
  <c r="AJ63" i="34"/>
  <c r="AI63" i="34"/>
  <c r="AH63" i="34"/>
  <c r="AG63" i="34"/>
  <c r="AF63" i="34"/>
  <c r="AE63" i="34"/>
  <c r="AD63" i="34"/>
  <c r="AC63" i="34"/>
  <c r="AB63" i="34"/>
  <c r="AA63" i="34"/>
  <c r="Z63" i="34"/>
  <c r="Y63" i="34"/>
  <c r="X63" i="34"/>
  <c r="W63" i="34"/>
  <c r="V63" i="34"/>
  <c r="U63" i="34"/>
  <c r="T63" i="34"/>
  <c r="S63" i="34"/>
  <c r="R63" i="34"/>
  <c r="Q63" i="34"/>
  <c r="P63" i="34"/>
  <c r="O63" i="34"/>
  <c r="N63" i="34"/>
  <c r="M63" i="34"/>
  <c r="L63" i="34"/>
  <c r="K63" i="34"/>
  <c r="J63" i="34"/>
  <c r="I63" i="34"/>
  <c r="H63" i="34"/>
  <c r="G63" i="34"/>
  <c r="F63" i="34"/>
  <c r="E63" i="34"/>
  <c r="D63" i="34"/>
  <c r="AM62" i="34"/>
  <c r="AL62" i="34"/>
  <c r="AK62" i="34"/>
  <c r="AJ62" i="34"/>
  <c r="AI62" i="34"/>
  <c r="AH62" i="34"/>
  <c r="AG62" i="34"/>
  <c r="AF62" i="34"/>
  <c r="AE62" i="34"/>
  <c r="AD62" i="34"/>
  <c r="AC62" i="34"/>
  <c r="AB62" i="34"/>
  <c r="AA62" i="34"/>
  <c r="Z62" i="34"/>
  <c r="Y62" i="34"/>
  <c r="X62" i="34"/>
  <c r="W62" i="34"/>
  <c r="V62" i="34"/>
  <c r="U62" i="34"/>
  <c r="T62" i="34"/>
  <c r="S62" i="34"/>
  <c r="R62" i="34"/>
  <c r="Q62" i="34"/>
  <c r="P62" i="34"/>
  <c r="O62" i="34"/>
  <c r="N62" i="34"/>
  <c r="M62" i="34"/>
  <c r="L62" i="34"/>
  <c r="K62" i="34"/>
  <c r="J62" i="34"/>
  <c r="I62" i="34"/>
  <c r="H62" i="34"/>
  <c r="G62" i="34"/>
  <c r="F62" i="34"/>
  <c r="E62" i="34"/>
  <c r="D62" i="34"/>
  <c r="AM61" i="34"/>
  <c r="AL61" i="34"/>
  <c r="AK61" i="34"/>
  <c r="AJ61" i="34"/>
  <c r="AI61" i="34"/>
  <c r="AH61" i="34"/>
  <c r="AG61" i="34"/>
  <c r="AF61" i="34"/>
  <c r="AE61" i="34"/>
  <c r="AD61" i="34"/>
  <c r="AC61" i="34"/>
  <c r="AB61" i="34"/>
  <c r="AA61" i="34"/>
  <c r="Z61" i="34"/>
  <c r="Y61" i="34"/>
  <c r="X61" i="34"/>
  <c r="W61" i="34"/>
  <c r="V61" i="34"/>
  <c r="U61" i="34"/>
  <c r="T61" i="34"/>
  <c r="S61" i="34"/>
  <c r="R61" i="34"/>
  <c r="Q61" i="34"/>
  <c r="P61" i="34"/>
  <c r="O61" i="34"/>
  <c r="N61" i="34"/>
  <c r="M61" i="34"/>
  <c r="L61" i="34"/>
  <c r="K61" i="34"/>
  <c r="J61" i="34"/>
  <c r="I61" i="34"/>
  <c r="H61" i="34"/>
  <c r="G61" i="34"/>
  <c r="F61" i="34"/>
  <c r="E61" i="34"/>
  <c r="D61"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D57" i="34"/>
  <c r="AM56" i="34"/>
  <c r="AL56" i="34"/>
  <c r="AK56" i="34"/>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E56" i="34"/>
  <c r="D56"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AM54" i="34"/>
  <c r="AL54" i="34"/>
  <c r="AK54" i="34"/>
  <c r="AJ54" i="34"/>
  <c r="AI54" i="34"/>
  <c r="AH54" i="34"/>
  <c r="AG54" i="34"/>
  <c r="AF54" i="34"/>
  <c r="AE54" i="34"/>
  <c r="AD54" i="34"/>
  <c r="AC54" i="34"/>
  <c r="AB54" i="34"/>
  <c r="AA54" i="34"/>
  <c r="Z54" i="34"/>
  <c r="Y54" i="34"/>
  <c r="X54" i="34"/>
  <c r="W54" i="34"/>
  <c r="V54" i="34"/>
  <c r="U54" i="34"/>
  <c r="T54" i="34"/>
  <c r="S54" i="34"/>
  <c r="R54" i="34"/>
  <c r="Q54" i="34"/>
  <c r="P54" i="34"/>
  <c r="O54" i="34"/>
  <c r="N54" i="34"/>
  <c r="M54" i="34"/>
  <c r="L54" i="34"/>
  <c r="K54" i="34"/>
  <c r="J54" i="34"/>
  <c r="I54" i="34"/>
  <c r="H54" i="34"/>
  <c r="G54" i="34"/>
  <c r="F54" i="34"/>
  <c r="E54" i="34"/>
  <c r="D54" i="34"/>
  <c r="AM53" i="34"/>
  <c r="AL53" i="34"/>
  <c r="AK53"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D53" i="34"/>
  <c r="AM52" i="34"/>
  <c r="AL52" i="34"/>
  <c r="AK52" i="34"/>
  <c r="AJ52" i="34"/>
  <c r="AI52" i="34"/>
  <c r="AH52" i="34"/>
  <c r="AG52" i="34"/>
  <c r="AF52" i="34"/>
  <c r="AE52" i="34"/>
  <c r="AD52" i="34"/>
  <c r="AC52" i="34"/>
  <c r="AB52" i="34"/>
  <c r="AA52" i="34"/>
  <c r="Z52" i="34"/>
  <c r="Y52" i="34"/>
  <c r="X52" i="34"/>
  <c r="W52" i="34"/>
  <c r="V52" i="34"/>
  <c r="U52" i="34"/>
  <c r="T52" i="34"/>
  <c r="S52" i="34"/>
  <c r="R52" i="34"/>
  <c r="Q52" i="34"/>
  <c r="P52" i="34"/>
  <c r="O52" i="34"/>
  <c r="N52" i="34"/>
  <c r="M52" i="34"/>
  <c r="L52" i="34"/>
  <c r="K52" i="34"/>
  <c r="J52" i="34"/>
  <c r="I52" i="34"/>
  <c r="H52" i="34"/>
  <c r="G52" i="34"/>
  <c r="F52" i="34"/>
  <c r="E52" i="34"/>
  <c r="D52" i="34"/>
  <c r="AM51" i="34"/>
  <c r="AL51" i="34"/>
  <c r="AK51" i="34"/>
  <c r="AJ51" i="34"/>
  <c r="AI51" i="34"/>
  <c r="AH51" i="34"/>
  <c r="AG51" i="34"/>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D51"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L50" i="34"/>
  <c r="K50" i="34"/>
  <c r="J50" i="34"/>
  <c r="I50" i="34"/>
  <c r="H50" i="34"/>
  <c r="G50" i="34"/>
  <c r="F50" i="34"/>
  <c r="E50" i="34"/>
  <c r="D50" i="34"/>
  <c r="AM49" i="34"/>
  <c r="AL49" i="34"/>
  <c r="AK49" i="34"/>
  <c r="AJ49" i="34"/>
  <c r="AI49" i="34"/>
  <c r="AH49" i="34"/>
  <c r="AG49" i="34"/>
  <c r="AF49" i="34"/>
  <c r="AE49" i="34"/>
  <c r="AD49" i="34"/>
  <c r="AC49" i="34"/>
  <c r="AB49" i="34"/>
  <c r="AA49" i="34"/>
  <c r="Z49" i="34"/>
  <c r="Y49" i="34"/>
  <c r="X49" i="34"/>
  <c r="W49" i="34"/>
  <c r="V49" i="34"/>
  <c r="U49" i="34"/>
  <c r="T49" i="34"/>
  <c r="S49" i="34"/>
  <c r="R49" i="34"/>
  <c r="Q49" i="34"/>
  <c r="P49" i="34"/>
  <c r="O49" i="34"/>
  <c r="N49" i="34"/>
  <c r="M49" i="34"/>
  <c r="L49" i="34"/>
  <c r="K49" i="34"/>
  <c r="J49" i="34"/>
  <c r="I49" i="34"/>
  <c r="H49" i="34"/>
  <c r="G49" i="34"/>
  <c r="F49" i="34"/>
  <c r="E49" i="34"/>
  <c r="D49" i="34"/>
  <c r="AM48" i="34"/>
  <c r="AL48" i="34"/>
  <c r="AK48" i="34"/>
  <c r="AJ48" i="34"/>
  <c r="AI48" i="34"/>
  <c r="AH48" i="34"/>
  <c r="AG48" i="34"/>
  <c r="AF48" i="34"/>
  <c r="AE48" i="34"/>
  <c r="AD48" i="34"/>
  <c r="AC48" i="34"/>
  <c r="AB48" i="34"/>
  <c r="AA48" i="34"/>
  <c r="Z48" i="34"/>
  <c r="Y48" i="34"/>
  <c r="X48" i="34"/>
  <c r="W48" i="34"/>
  <c r="V48" i="34"/>
  <c r="U48" i="34"/>
  <c r="T48" i="34"/>
  <c r="S48" i="34"/>
  <c r="R48" i="34"/>
  <c r="Q48" i="34"/>
  <c r="P48" i="34"/>
  <c r="O48" i="34"/>
  <c r="N48" i="34"/>
  <c r="M48" i="34"/>
  <c r="L48" i="34"/>
  <c r="K48" i="34"/>
  <c r="J48" i="34"/>
  <c r="I48" i="34"/>
  <c r="H48" i="34"/>
  <c r="G48" i="34"/>
  <c r="F48" i="34"/>
  <c r="E48" i="34"/>
  <c r="D48"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L47" i="34"/>
  <c r="K47" i="34"/>
  <c r="J47" i="34"/>
  <c r="I47" i="34"/>
  <c r="H47" i="34"/>
  <c r="G47" i="34"/>
  <c r="F47" i="34"/>
  <c r="E47" i="34"/>
  <c r="D47" i="34"/>
  <c r="AM46" i="34"/>
  <c r="AL46"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F46" i="34"/>
  <c r="E46" i="34"/>
  <c r="D46"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D44" i="34"/>
  <c r="AM43" i="34"/>
  <c r="AL43" i="34"/>
  <c r="AK43" i="34"/>
  <c r="AJ43" i="34"/>
  <c r="AI43" i="34"/>
  <c r="AH43" i="34"/>
  <c r="AG43" i="34"/>
  <c r="AF43" i="34"/>
  <c r="AE43" i="34"/>
  <c r="AD43" i="34"/>
  <c r="AC43" i="34"/>
  <c r="AB43" i="34"/>
  <c r="AA43" i="34"/>
  <c r="Z43" i="34"/>
  <c r="Y43" i="34"/>
  <c r="X43" i="34"/>
  <c r="W43" i="34"/>
  <c r="V43" i="34"/>
  <c r="U43" i="34"/>
  <c r="T43" i="34"/>
  <c r="S43" i="34"/>
  <c r="R43" i="34"/>
  <c r="Q43" i="34"/>
  <c r="P43" i="34"/>
  <c r="O43" i="34"/>
  <c r="N43" i="34"/>
  <c r="M43" i="34"/>
  <c r="L43" i="34"/>
  <c r="K43" i="34"/>
  <c r="J43" i="34"/>
  <c r="I43" i="34"/>
  <c r="H43" i="34"/>
  <c r="G43" i="34"/>
  <c r="F43" i="34"/>
  <c r="E43" i="34"/>
  <c r="D43"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L42" i="34"/>
  <c r="K42" i="34"/>
  <c r="J42" i="34"/>
  <c r="I42" i="34"/>
  <c r="H42" i="34"/>
  <c r="G42" i="34"/>
  <c r="F42" i="34"/>
  <c r="E42" i="34"/>
  <c r="D42" i="34"/>
  <c r="AM41" i="34"/>
  <c r="AL41" i="34"/>
  <c r="AK41" i="34"/>
  <c r="AJ41" i="34"/>
  <c r="AI41" i="34"/>
  <c r="AH41" i="34"/>
  <c r="AG41" i="34"/>
  <c r="AF41" i="34"/>
  <c r="AE41" i="34"/>
  <c r="AD41" i="34"/>
  <c r="AC41" i="34"/>
  <c r="AB41" i="34"/>
  <c r="AA41" i="34"/>
  <c r="Z41" i="34"/>
  <c r="Y41" i="34"/>
  <c r="X41" i="34"/>
  <c r="W41" i="34"/>
  <c r="V41" i="34"/>
  <c r="U41" i="34"/>
  <c r="T41" i="34"/>
  <c r="S41" i="34"/>
  <c r="R41" i="34"/>
  <c r="Q41" i="34"/>
  <c r="P41" i="34"/>
  <c r="O41" i="34"/>
  <c r="N41" i="34"/>
  <c r="M41" i="34"/>
  <c r="L41" i="34"/>
  <c r="K41" i="34"/>
  <c r="J41" i="34"/>
  <c r="I41" i="34"/>
  <c r="H41" i="34"/>
  <c r="G41" i="34"/>
  <c r="F41" i="34"/>
  <c r="E41" i="34"/>
  <c r="D41"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L39" i="34"/>
  <c r="K39" i="34"/>
  <c r="J39" i="34"/>
  <c r="I39" i="34"/>
  <c r="H39" i="34"/>
  <c r="G39" i="34"/>
  <c r="F39" i="34"/>
  <c r="E39" i="34"/>
  <c r="D39" i="34"/>
  <c r="AM38" i="34"/>
  <c r="AL38" i="34"/>
  <c r="AK38" i="34"/>
  <c r="AJ38" i="34"/>
  <c r="AI38" i="34"/>
  <c r="AH38" i="34"/>
  <c r="AG38" i="34"/>
  <c r="AF38" i="34"/>
  <c r="AE38" i="34"/>
  <c r="AD38" i="34"/>
  <c r="AC38" i="34"/>
  <c r="AB38" i="34"/>
  <c r="AA38" i="34"/>
  <c r="Z38" i="34"/>
  <c r="Y38" i="34"/>
  <c r="X38" i="34"/>
  <c r="W38" i="34"/>
  <c r="V38" i="34"/>
  <c r="U38" i="34"/>
  <c r="T38" i="34"/>
  <c r="S38" i="34"/>
  <c r="R38" i="34"/>
  <c r="Q38" i="34"/>
  <c r="P38" i="34"/>
  <c r="O38" i="34"/>
  <c r="N38" i="34"/>
  <c r="M38" i="34"/>
  <c r="L38" i="34"/>
  <c r="K38" i="34"/>
  <c r="J38" i="34"/>
  <c r="I38" i="34"/>
  <c r="H38" i="34"/>
  <c r="G38" i="34"/>
  <c r="F38" i="34"/>
  <c r="E38" i="34"/>
  <c r="D38"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M35" i="34"/>
  <c r="L35" i="34"/>
  <c r="K35" i="34"/>
  <c r="J35" i="34"/>
  <c r="I35" i="34"/>
  <c r="H35" i="34"/>
  <c r="G35" i="34"/>
  <c r="F35" i="34"/>
  <c r="E35" i="34"/>
  <c r="D35" i="34"/>
  <c r="AM34" i="34"/>
  <c r="AL34" i="34"/>
  <c r="AK34" i="34"/>
  <c r="AJ34" i="34"/>
  <c r="AI34" i="34"/>
  <c r="AH34" i="34"/>
  <c r="AG34" i="34"/>
  <c r="AF34" i="34"/>
  <c r="AE34" i="34"/>
  <c r="AD34" i="34"/>
  <c r="AC34" i="34"/>
  <c r="AB34" i="34"/>
  <c r="AA34" i="34"/>
  <c r="Z34" i="34"/>
  <c r="Y34" i="34"/>
  <c r="X34" i="34"/>
  <c r="W34" i="34"/>
  <c r="V34" i="34"/>
  <c r="U34" i="34"/>
  <c r="T34" i="34"/>
  <c r="S34" i="34"/>
  <c r="R34" i="34"/>
  <c r="Q34" i="34"/>
  <c r="P34" i="34"/>
  <c r="O34" i="34"/>
  <c r="N34" i="34"/>
  <c r="M34" i="34"/>
  <c r="L34" i="34"/>
  <c r="K34" i="34"/>
  <c r="J34" i="34"/>
  <c r="I34" i="34"/>
  <c r="H34" i="34"/>
  <c r="G34" i="34"/>
  <c r="F34" i="34"/>
  <c r="E34" i="34"/>
  <c r="D34" i="34"/>
  <c r="AM33" i="34"/>
  <c r="AL33" i="34"/>
  <c r="AK33" i="34"/>
  <c r="AJ33" i="34"/>
  <c r="AI33" i="34"/>
  <c r="AH33" i="34"/>
  <c r="AG33" i="34"/>
  <c r="AF33" i="34"/>
  <c r="AE33" i="34"/>
  <c r="AD33" i="34"/>
  <c r="AC33" i="34"/>
  <c r="AB33" i="34"/>
  <c r="AA33" i="34"/>
  <c r="Z33" i="34"/>
  <c r="Y33" i="34"/>
  <c r="X33" i="34"/>
  <c r="W33" i="34"/>
  <c r="V33" i="34"/>
  <c r="U33" i="34"/>
  <c r="T33" i="34"/>
  <c r="S33" i="34"/>
  <c r="R33" i="34"/>
  <c r="Q33" i="34"/>
  <c r="P33" i="34"/>
  <c r="O33" i="34"/>
  <c r="N33" i="34"/>
  <c r="M33" i="34"/>
  <c r="L33" i="34"/>
  <c r="K33" i="34"/>
  <c r="J33" i="34"/>
  <c r="I33" i="34"/>
  <c r="H33" i="34"/>
  <c r="G33" i="34"/>
  <c r="F33" i="34"/>
  <c r="E33" i="34"/>
  <c r="D33" i="34"/>
  <c r="AM32" i="34"/>
  <c r="AL32" i="34"/>
  <c r="AK32" i="34"/>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F32" i="34"/>
  <c r="E32" i="34"/>
  <c r="D32" i="34"/>
  <c r="AM31" i="34"/>
  <c r="AL31" i="34"/>
  <c r="AK31"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E31" i="34"/>
  <c r="D31" i="34"/>
  <c r="AM30" i="34"/>
  <c r="AL30" i="34"/>
  <c r="AK30" i="34"/>
  <c r="AJ30" i="34"/>
  <c r="AI30" i="34"/>
  <c r="AH30" i="34"/>
  <c r="AG30" i="34"/>
  <c r="AF30" i="34"/>
  <c r="AE30" i="34"/>
  <c r="AD30" i="34"/>
  <c r="AC30" i="34"/>
  <c r="AB30" i="34"/>
  <c r="AA30" i="34"/>
  <c r="Z30" i="34"/>
  <c r="Y30" i="34"/>
  <c r="X30" i="34"/>
  <c r="W30" i="34"/>
  <c r="V30" i="34"/>
  <c r="U30" i="34"/>
  <c r="T30" i="34"/>
  <c r="S30" i="34"/>
  <c r="R30" i="34"/>
  <c r="Q30" i="34"/>
  <c r="P30" i="34"/>
  <c r="O30" i="34"/>
  <c r="N30" i="34"/>
  <c r="M30" i="34"/>
  <c r="L30" i="34"/>
  <c r="K30" i="34"/>
  <c r="J30" i="34"/>
  <c r="I30" i="34"/>
  <c r="H30" i="34"/>
  <c r="G30" i="34"/>
  <c r="F30" i="34"/>
  <c r="E30" i="34"/>
  <c r="D30"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D29"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O28" i="34"/>
  <c r="N28" i="34"/>
  <c r="M28" i="34"/>
  <c r="L28" i="34"/>
  <c r="K28" i="34"/>
  <c r="J28" i="34"/>
  <c r="I28" i="34"/>
  <c r="H28" i="34"/>
  <c r="G28" i="34"/>
  <c r="F28" i="34"/>
  <c r="E28" i="34"/>
  <c r="D28" i="34"/>
  <c r="AM27" i="34"/>
  <c r="AL27" i="34"/>
  <c r="AK27" i="34"/>
  <c r="AJ27" i="34"/>
  <c r="AI27" i="34"/>
  <c r="AH27" i="34"/>
  <c r="AG27" i="34"/>
  <c r="AF27" i="34"/>
  <c r="AE27" i="34"/>
  <c r="AD27" i="34"/>
  <c r="AC27" i="34"/>
  <c r="AB27" i="34"/>
  <c r="AA27" i="34"/>
  <c r="Z27" i="34"/>
  <c r="Y27" i="34"/>
  <c r="X27" i="34"/>
  <c r="W27" i="34"/>
  <c r="V27" i="34"/>
  <c r="U27" i="34"/>
  <c r="T27" i="34"/>
  <c r="S27" i="34"/>
  <c r="R27" i="34"/>
  <c r="Q27" i="34"/>
  <c r="P27" i="34"/>
  <c r="O27" i="34"/>
  <c r="N27" i="34"/>
  <c r="M27" i="34"/>
  <c r="L27" i="34"/>
  <c r="K27" i="34"/>
  <c r="J27" i="34"/>
  <c r="I27" i="34"/>
  <c r="H27" i="34"/>
  <c r="G27" i="34"/>
  <c r="F27" i="34"/>
  <c r="E27" i="34"/>
  <c r="D27" i="34"/>
  <c r="AM26" i="34"/>
  <c r="AL26" i="34"/>
  <c r="AK26" i="34"/>
  <c r="AJ26" i="34"/>
  <c r="AI26" i="34"/>
  <c r="AH26" i="34"/>
  <c r="AG26" i="34"/>
  <c r="AF26" i="34"/>
  <c r="AE26" i="34"/>
  <c r="AD26" i="34"/>
  <c r="AC26" i="34"/>
  <c r="AB26" i="34"/>
  <c r="AA26" i="34"/>
  <c r="Z26" i="34"/>
  <c r="Y26" i="34"/>
  <c r="X26" i="34"/>
  <c r="W26" i="34"/>
  <c r="V26" i="34"/>
  <c r="U26" i="34"/>
  <c r="T26" i="34"/>
  <c r="S26" i="34"/>
  <c r="R26" i="34"/>
  <c r="Q26" i="34"/>
  <c r="P26" i="34"/>
  <c r="O26" i="34"/>
  <c r="N26" i="34"/>
  <c r="M26" i="34"/>
  <c r="L26" i="34"/>
  <c r="K26" i="34"/>
  <c r="J26" i="34"/>
  <c r="I26" i="34"/>
  <c r="H26" i="34"/>
  <c r="G26" i="34"/>
  <c r="F26" i="34"/>
  <c r="E26" i="34"/>
  <c r="D26" i="34"/>
  <c r="AM25" i="34"/>
  <c r="AL25" i="34"/>
  <c r="AK25" i="34"/>
  <c r="AJ25" i="34"/>
  <c r="AI25" i="34"/>
  <c r="AH25" i="34"/>
  <c r="AG25" i="34"/>
  <c r="AF25" i="34"/>
  <c r="AE25" i="34"/>
  <c r="AD25" i="34"/>
  <c r="AC25" i="34"/>
  <c r="AB25" i="34"/>
  <c r="AA25" i="34"/>
  <c r="Z25" i="34"/>
  <c r="Y25" i="34"/>
  <c r="X25" i="34"/>
  <c r="W25" i="34"/>
  <c r="V25" i="34"/>
  <c r="U25" i="34"/>
  <c r="T25" i="34"/>
  <c r="S25" i="34"/>
  <c r="R25" i="34"/>
  <c r="Q25" i="34"/>
  <c r="P25" i="34"/>
  <c r="O25" i="34"/>
  <c r="N25" i="34"/>
  <c r="M25" i="34"/>
  <c r="L25" i="34"/>
  <c r="K25" i="34"/>
  <c r="J25" i="34"/>
  <c r="I25" i="34"/>
  <c r="H25" i="34"/>
  <c r="G25" i="34"/>
  <c r="F25" i="34"/>
  <c r="E25" i="34"/>
  <c r="D25" i="34"/>
  <c r="U44" i="33"/>
  <c r="U43" i="33"/>
  <c r="U42" i="33"/>
  <c r="U41" i="33"/>
  <c r="U40" i="33"/>
  <c r="U39" i="33"/>
  <c r="U38" i="33"/>
  <c r="U37" i="33"/>
  <c r="U36" i="33"/>
  <c r="U35" i="33"/>
  <c r="U34" i="33"/>
  <c r="U33" i="33"/>
  <c r="U32" i="33"/>
  <c r="U31" i="33"/>
  <c r="U30" i="33"/>
  <c r="U29" i="33"/>
  <c r="U28" i="33"/>
  <c r="U27" i="33"/>
  <c r="U26" i="33"/>
  <c r="T44" i="33"/>
  <c r="T43" i="33"/>
  <c r="T42" i="33"/>
  <c r="T41" i="33"/>
  <c r="T40" i="33"/>
  <c r="T39" i="33"/>
  <c r="T38" i="33"/>
  <c r="T37" i="33"/>
  <c r="T36" i="33"/>
  <c r="T35" i="33"/>
  <c r="T34" i="33"/>
  <c r="T33" i="33"/>
  <c r="T32" i="33"/>
  <c r="T31" i="33"/>
  <c r="T30" i="33"/>
  <c r="T29" i="33"/>
  <c r="T28" i="33"/>
  <c r="T27" i="33"/>
  <c r="T26" i="33"/>
  <c r="R26" i="33"/>
  <c r="R27" i="33" s="1"/>
  <c r="R28" i="33" s="1"/>
  <c r="R29" i="33" s="1"/>
  <c r="R30" i="33" s="1"/>
  <c r="R31" i="33" s="1"/>
  <c r="R32" i="33" s="1"/>
  <c r="R33" i="33" s="1"/>
  <c r="R34" i="33" s="1"/>
  <c r="R35" i="33" s="1"/>
  <c r="R36" i="33" s="1"/>
  <c r="R37" i="33" s="1"/>
  <c r="R38" i="33" s="1"/>
  <c r="R39" i="33" s="1"/>
  <c r="R40" i="33" s="1"/>
  <c r="R41" i="33" s="1"/>
  <c r="R42" i="33" s="1"/>
  <c r="R43" i="33" s="1"/>
  <c r="R44" i="33" s="1"/>
  <c r="Q44" i="33"/>
  <c r="Q43" i="33"/>
  <c r="Q42" i="33"/>
  <c r="Q41" i="33"/>
  <c r="Q40" i="33"/>
  <c r="Q39" i="33"/>
  <c r="Q38" i="33"/>
  <c r="Q37" i="33"/>
  <c r="Q36" i="33"/>
  <c r="Q35" i="33"/>
  <c r="Q34" i="33"/>
  <c r="Q33" i="33"/>
  <c r="Q32" i="33"/>
  <c r="Q31" i="33"/>
  <c r="Q30" i="33"/>
  <c r="Q29" i="33"/>
  <c r="Q28" i="33"/>
  <c r="Q27" i="33"/>
  <c r="Q26" i="33"/>
  <c r="M27" i="33"/>
  <c r="N27" i="33"/>
  <c r="O27" i="33"/>
  <c r="M28" i="33"/>
  <c r="N28" i="33"/>
  <c r="O28" i="33"/>
  <c r="M29" i="33"/>
  <c r="N29" i="33"/>
  <c r="O29" i="33"/>
  <c r="M30" i="33"/>
  <c r="N30" i="33"/>
  <c r="O30" i="33"/>
  <c r="M31" i="33"/>
  <c r="N31" i="33"/>
  <c r="O31" i="33"/>
  <c r="M32" i="33"/>
  <c r="N32" i="33"/>
  <c r="O32" i="33"/>
  <c r="M33" i="33"/>
  <c r="N33" i="33"/>
  <c r="O33" i="33"/>
  <c r="M34" i="33"/>
  <c r="N34" i="33"/>
  <c r="O34" i="33"/>
  <c r="M35" i="33"/>
  <c r="N35" i="33"/>
  <c r="O35" i="33"/>
  <c r="M36" i="33"/>
  <c r="N36" i="33"/>
  <c r="O36" i="33"/>
  <c r="M37" i="33"/>
  <c r="N37" i="33"/>
  <c r="O37" i="33"/>
  <c r="M38" i="33"/>
  <c r="N38" i="33"/>
  <c r="O38" i="33"/>
  <c r="M39" i="33"/>
  <c r="N39" i="33"/>
  <c r="O39" i="33"/>
  <c r="M40" i="33"/>
  <c r="N40" i="33"/>
  <c r="O40" i="33"/>
  <c r="M41" i="33"/>
  <c r="N41" i="33"/>
  <c r="O41" i="33"/>
  <c r="M42" i="33"/>
  <c r="N42" i="33"/>
  <c r="O42" i="33"/>
  <c r="M43" i="33"/>
  <c r="N43" i="33"/>
  <c r="O43" i="33"/>
  <c r="M44" i="33"/>
  <c r="N44" i="33"/>
  <c r="O44" i="33"/>
  <c r="O26" i="33"/>
  <c r="N26" i="33"/>
  <c r="M26" i="33"/>
  <c r="S44" i="33"/>
  <c r="P44" i="33"/>
  <c r="S43" i="33"/>
  <c r="P43" i="33"/>
  <c r="S42" i="33"/>
  <c r="P42" i="33"/>
  <c r="S41" i="33"/>
  <c r="P41" i="33"/>
  <c r="S40" i="33"/>
  <c r="P40" i="33"/>
  <c r="S39" i="33"/>
  <c r="P39" i="33"/>
  <c r="S38" i="33"/>
  <c r="P38" i="33"/>
  <c r="S37" i="33"/>
  <c r="P37" i="33"/>
  <c r="S36" i="33"/>
  <c r="P36" i="33"/>
  <c r="S35" i="33"/>
  <c r="P35" i="33"/>
  <c r="S34" i="33"/>
  <c r="P34" i="33"/>
  <c r="S33" i="33"/>
  <c r="P33" i="33"/>
  <c r="S32" i="33"/>
  <c r="P32" i="33"/>
  <c r="S31" i="33"/>
  <c r="P31" i="33"/>
  <c r="S30" i="33"/>
  <c r="P30" i="33"/>
  <c r="S29" i="33"/>
  <c r="P29" i="33"/>
  <c r="S28" i="33"/>
  <c r="P28" i="33"/>
  <c r="S27" i="33"/>
  <c r="P27" i="33"/>
  <c r="S26" i="33"/>
  <c r="P26" i="33"/>
  <c r="I44" i="33"/>
  <c r="I43" i="33"/>
  <c r="I42" i="33"/>
  <c r="I41" i="33"/>
  <c r="I40" i="33"/>
  <c r="I39" i="33"/>
  <c r="I38" i="33"/>
  <c r="I37" i="33"/>
  <c r="I36" i="33"/>
  <c r="I35" i="33"/>
  <c r="I34" i="33"/>
  <c r="I33" i="33"/>
  <c r="I32" i="33"/>
  <c r="I31" i="33"/>
  <c r="I30" i="33"/>
  <c r="I29" i="33"/>
  <c r="I28" i="33"/>
  <c r="I27" i="33"/>
  <c r="I26" i="33"/>
  <c r="C27" i="33"/>
  <c r="D27" i="33"/>
  <c r="E27" i="33"/>
  <c r="F27" i="33"/>
  <c r="G27" i="33"/>
  <c r="H27" i="33"/>
  <c r="C28" i="33"/>
  <c r="D28" i="33"/>
  <c r="E28" i="33"/>
  <c r="F28" i="33"/>
  <c r="G28" i="33"/>
  <c r="H28" i="33"/>
  <c r="C29" i="33"/>
  <c r="D29" i="33"/>
  <c r="E29" i="33"/>
  <c r="F29" i="33"/>
  <c r="G29" i="33"/>
  <c r="H29" i="33"/>
  <c r="C30" i="33"/>
  <c r="D30" i="33"/>
  <c r="E30" i="33"/>
  <c r="F30" i="33"/>
  <c r="G30" i="33"/>
  <c r="H30" i="33"/>
  <c r="C31" i="33"/>
  <c r="D31" i="33"/>
  <c r="E31" i="33"/>
  <c r="F31" i="33"/>
  <c r="G31" i="33"/>
  <c r="H31" i="33"/>
  <c r="C32" i="33"/>
  <c r="D32" i="33"/>
  <c r="E32" i="33"/>
  <c r="F32" i="33"/>
  <c r="G32" i="33"/>
  <c r="H32" i="33"/>
  <c r="C33" i="33"/>
  <c r="D33" i="33"/>
  <c r="E33" i="33"/>
  <c r="F33" i="33"/>
  <c r="G33" i="33"/>
  <c r="H33" i="33"/>
  <c r="C34" i="33"/>
  <c r="D34" i="33"/>
  <c r="E34" i="33"/>
  <c r="F34" i="33"/>
  <c r="G34" i="33"/>
  <c r="H34" i="33"/>
  <c r="C35" i="33"/>
  <c r="D35" i="33"/>
  <c r="E35" i="33"/>
  <c r="F35" i="33"/>
  <c r="G35" i="33"/>
  <c r="H35" i="33"/>
  <c r="C36" i="33"/>
  <c r="D36" i="33"/>
  <c r="E36" i="33"/>
  <c r="F36" i="33"/>
  <c r="G36" i="33"/>
  <c r="H36" i="33"/>
  <c r="C37" i="33"/>
  <c r="D37" i="33"/>
  <c r="E37" i="33"/>
  <c r="F37" i="33"/>
  <c r="G37" i="33"/>
  <c r="H37" i="33"/>
  <c r="C38" i="33"/>
  <c r="D38" i="33"/>
  <c r="E38" i="33"/>
  <c r="F38" i="33"/>
  <c r="G38" i="33"/>
  <c r="H38" i="33"/>
  <c r="C39" i="33"/>
  <c r="D39" i="33"/>
  <c r="E39" i="33"/>
  <c r="F39" i="33"/>
  <c r="G39" i="33"/>
  <c r="H39" i="33"/>
  <c r="C40" i="33"/>
  <c r="D40" i="33"/>
  <c r="E40" i="33"/>
  <c r="F40" i="33"/>
  <c r="G40" i="33"/>
  <c r="H40" i="33"/>
  <c r="C41" i="33"/>
  <c r="D41" i="33"/>
  <c r="E41" i="33"/>
  <c r="F41" i="33"/>
  <c r="G41" i="33"/>
  <c r="H41" i="33"/>
  <c r="C42" i="33"/>
  <c r="D42" i="33"/>
  <c r="E42" i="33"/>
  <c r="F42" i="33"/>
  <c r="G42" i="33"/>
  <c r="H42" i="33"/>
  <c r="C43" i="33"/>
  <c r="D43" i="33"/>
  <c r="E43" i="33"/>
  <c r="F43" i="33"/>
  <c r="G43" i="33"/>
  <c r="H43" i="33"/>
  <c r="C44" i="33"/>
  <c r="D44" i="33"/>
  <c r="E44" i="33"/>
  <c r="F44" i="33"/>
  <c r="G44" i="33"/>
  <c r="H44" i="33"/>
  <c r="J44" i="33"/>
  <c r="J43" i="33"/>
  <c r="J42" i="33"/>
  <c r="J41" i="33"/>
  <c r="J40" i="33"/>
  <c r="J39" i="33"/>
  <c r="J38" i="33"/>
  <c r="J37" i="33"/>
  <c r="J36" i="33"/>
  <c r="J35" i="33"/>
  <c r="J34" i="33"/>
  <c r="J33" i="33"/>
  <c r="J32" i="33"/>
  <c r="J31" i="33"/>
  <c r="J30" i="33"/>
  <c r="J29" i="33"/>
  <c r="J28" i="33"/>
  <c r="J27" i="33"/>
  <c r="J26" i="33"/>
  <c r="H26" i="33"/>
  <c r="G26" i="33"/>
  <c r="F26" i="33"/>
  <c r="E26" i="33"/>
  <c r="D26" i="33"/>
  <c r="C26" i="33"/>
  <c r="I46" i="33" l="1"/>
  <c r="U46" i="33"/>
  <c r="T46" i="33"/>
  <c r="G46" i="33"/>
  <c r="F46" i="33"/>
  <c r="D46" i="33"/>
  <c r="H46" i="33"/>
  <c r="E46" i="33"/>
  <c r="AL67" i="34"/>
  <c r="R46" i="33"/>
  <c r="N46" i="33"/>
  <c r="P46" i="33"/>
  <c r="M46" i="33"/>
  <c r="C46" i="33"/>
  <c r="T67" i="34"/>
  <c r="AK67" i="34"/>
  <c r="U67" i="34"/>
  <c r="F67" i="34"/>
  <c r="J46" i="33"/>
  <c r="S67" i="34"/>
  <c r="AC67" i="34"/>
  <c r="AG67" i="34"/>
  <c r="V67" i="34"/>
  <c r="L67" i="34"/>
  <c r="AI67" i="34"/>
  <c r="X67" i="34"/>
  <c r="P67" i="34"/>
  <c r="O46" i="33"/>
  <c r="S46" i="33"/>
  <c r="H67" i="34"/>
  <c r="R67" i="34"/>
  <c r="Z67" i="34"/>
  <c r="AM67" i="34"/>
  <c r="AD67" i="34"/>
  <c r="K67" i="34"/>
  <c r="G67" i="34"/>
  <c r="I67" i="34"/>
  <c r="AH67" i="34"/>
  <c r="W67" i="34"/>
  <c r="O67" i="34"/>
  <c r="E67" i="34"/>
  <c r="Y67" i="34"/>
  <c r="Q67" i="34"/>
  <c r="AA67" i="34"/>
  <c r="D67" i="34"/>
  <c r="Q46" i="33"/>
  <c r="J67"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Campetrol</author>
  </authors>
  <commentList>
    <comment ref="D194" authorId="0" shapeId="0" xr:uid="{61A1407A-BC6F-4ED2-9D7F-7CBDC1C830A5}">
      <text>
        <r>
          <rPr>
            <b/>
            <sz val="9"/>
            <color indexed="81"/>
            <rFont val="Tahoma"/>
            <family val="2"/>
          </rPr>
          <t>Campetrol:</t>
        </r>
        <r>
          <rPr>
            <sz val="9"/>
            <color indexed="81"/>
            <rFont val="Tahoma"/>
            <family val="2"/>
          </rPr>
          <t xml:space="preserve">
Consultar el nombre real del RIG
</t>
        </r>
      </text>
    </comment>
  </commentList>
</comments>
</file>

<file path=xl/sharedStrings.xml><?xml version="1.0" encoding="utf-8"?>
<sst xmlns="http://schemas.openxmlformats.org/spreadsheetml/2006/main" count="4483" uniqueCount="841">
  <si>
    <t>INFORME FINAL DE TALADROS COLOMBIA (Final Rig Report for Colombia)</t>
  </si>
  <si>
    <t>Dirección de Estudios Económicos  - CAMPETROL</t>
  </si>
  <si>
    <t>Índice</t>
  </si>
  <si>
    <t>BASE DE DATOS</t>
  </si>
  <si>
    <t>ESTADÍSTICAS DESCRIPTIVAS</t>
  </si>
  <si>
    <t>Cuaderno de Variables</t>
  </si>
  <si>
    <t>Por Tecnología</t>
  </si>
  <si>
    <t>Directorio Empresarial</t>
  </si>
  <si>
    <t>Por Caballaje o Potencia</t>
  </si>
  <si>
    <t>Informe de Taladros</t>
  </si>
  <si>
    <t>Por Año de Fabricación</t>
  </si>
  <si>
    <t>Por Empresa</t>
  </si>
  <si>
    <t>Por Estado</t>
  </si>
  <si>
    <t>Por Estado y Rango de Potencia (Total)</t>
  </si>
  <si>
    <t>Por Estado y Rango de Potencia (Drilling)</t>
  </si>
  <si>
    <t>Por Estado y Rango de Potencia (Workover)</t>
  </si>
  <si>
    <t>Por Función y Estado</t>
  </si>
  <si>
    <t>Por Departamento y Estado</t>
  </si>
  <si>
    <t>Por Departamento y Potencia</t>
  </si>
  <si>
    <r>
      <rPr>
        <b/>
        <sz val="9"/>
        <color theme="1"/>
        <rFont val="Arial"/>
        <family val="2"/>
      </rPr>
      <t>AVISO DE CONFIDENCIALIDAD</t>
    </r>
    <r>
      <rPr>
        <sz val="9"/>
        <color theme="1"/>
        <rFont val="Arial"/>
        <family val="2"/>
      </rPr>
      <t xml:space="preserve">. Esta información tiene carácter estrictamente confidencial y reservado y está destinada exclusivamente a las personas autorizadas. El uso, reproducción o distribución no autorizado total o parcial de la información contenida en este documento está absolutamente prohibido. </t>
    </r>
  </si>
  <si>
    <t>Código de Variable</t>
  </si>
  <si>
    <t>Nombre de Variable</t>
  </si>
  <si>
    <t>Descripción</t>
  </si>
  <si>
    <t>Tipo</t>
  </si>
  <si>
    <t>Disponibilidad</t>
  </si>
  <si>
    <t>No.</t>
  </si>
  <si>
    <t>Número</t>
  </si>
  <si>
    <t>Número asignado al taladro</t>
  </si>
  <si>
    <t>Cuantitativa</t>
  </si>
  <si>
    <t>Público</t>
  </si>
  <si>
    <t>COMPAÑÍA</t>
  </si>
  <si>
    <t>Compañía</t>
  </si>
  <si>
    <t>Compañía propietaria del taladro</t>
  </si>
  <si>
    <t>Cualitativa</t>
  </si>
  <si>
    <t>Privada Campetrol</t>
  </si>
  <si>
    <t>ACTUALIZACIÓN</t>
  </si>
  <si>
    <t>Actualización</t>
  </si>
  <si>
    <t>Último mes de actualización</t>
  </si>
  <si>
    <t>Ambas</t>
  </si>
  <si>
    <t>Afiliados</t>
  </si>
  <si>
    <t>NOMBRE EQUIPO</t>
  </si>
  <si>
    <t>Nombre del Equipo</t>
  </si>
  <si>
    <t>Nombre por el cual se identifica al taladro. Se anonimiza de acuerdo con protocolos para no distinguir propietaria de cada taladro.</t>
  </si>
  <si>
    <t>HP</t>
  </si>
  <si>
    <t>Caballaje o Potencia</t>
  </si>
  <si>
    <t>Potencia en caballaje de fuerza del taladro</t>
  </si>
  <si>
    <t>EQUIPO</t>
  </si>
  <si>
    <t>Equipo</t>
  </si>
  <si>
    <t>Referencia de mercado del equipo</t>
  </si>
  <si>
    <t>TECNOLOGÍA</t>
  </si>
  <si>
    <t>Tecnología</t>
  </si>
  <si>
    <t>Estipula el tipo de tecnología con la que el taladro funciona</t>
  </si>
  <si>
    <t>CAP. TOP DRIVE [TON]</t>
  </si>
  <si>
    <t>Capacidad Top Drive</t>
  </si>
  <si>
    <t>Estipula si el taladro tiene la herramienta Top Drive y, en caso de tenerla, detalla la capacidad de desplazamiento de material en toneladas</t>
  </si>
  <si>
    <t>LLAVE HIDRAULICA</t>
  </si>
  <si>
    <t>Llave Hidráulica</t>
  </si>
  <si>
    <t>Detalla si el taladro posee llave hidráulica o no</t>
  </si>
  <si>
    <t>FAST MOVING</t>
  </si>
  <si>
    <t>Fast Moving</t>
  </si>
  <si>
    <t>Muestra si el taladro es de tecnología Fast Moving (o Semifast Moving) o no</t>
  </si>
  <si>
    <t>AÑO DE FABRICACIÓN</t>
  </si>
  <si>
    <t>Año de fabricación</t>
  </si>
  <si>
    <t>Si el taladro ha sido repotenciado indica con un “SI” y anota la fecha en la que fue repotenciado. - Si el taladro NO ha sido repotenciado indica con un “NO” y anota la fecha de fabricación.</t>
  </si>
  <si>
    <t>REPOTENCIADO</t>
  </si>
  <si>
    <t>Repotenciado</t>
  </si>
  <si>
    <t>AÑO</t>
  </si>
  <si>
    <t>Año</t>
  </si>
  <si>
    <t>FUNCIÓN</t>
  </si>
  <si>
    <t>Función</t>
  </si>
  <si>
    <t>Si el taladro se utiliza para hacer trabajos de perforación, marca “DRILLING”. Si se utiliza para hacer trabajos de rehabilitación de pozos, marca "WORKOVER”</t>
  </si>
  <si>
    <t>ESTADO</t>
  </si>
  <si>
    <t>Estado</t>
  </si>
  <si>
    <t>Estado actual del taladro, esto es, si se encuentra libre, en contrato o en mantenimiento</t>
  </si>
  <si>
    <t>Estado contrato</t>
  </si>
  <si>
    <t>Estado del Contrato</t>
  </si>
  <si>
    <t>Si el taladro se encuentra en contrato vigente, se detalla si está operando o no operando</t>
  </si>
  <si>
    <t>CAUSAL</t>
  </si>
  <si>
    <t>Causal de No Operación</t>
  </si>
  <si>
    <t>Explica las razones por las que el taladro en contrato no se encuentra operando</t>
  </si>
  <si>
    <t>OPERADOR</t>
  </si>
  <si>
    <t>Empresa Operadora</t>
  </si>
  <si>
    <t>Empresa contratante de los servicios de la empresa propietaria del taladro</t>
  </si>
  <si>
    <t>CAMPO/CONTRATO</t>
  </si>
  <si>
    <t>Campo de Ejecución del Contrato</t>
  </si>
  <si>
    <t>Campo, bloque o contrato del taladro</t>
  </si>
  <si>
    <t>DEPTO</t>
  </si>
  <si>
    <t>Departamento</t>
  </si>
  <si>
    <t>Departamento de ubicación actual del taladro, esté en contrato o no</t>
  </si>
  <si>
    <t>MUNICIPIO</t>
  </si>
  <si>
    <t>Municipio</t>
  </si>
  <si>
    <t>Municipio de ubicación actual del taladro, esté en contrato o no</t>
  </si>
  <si>
    <t>NOTAS</t>
  </si>
  <si>
    <t>Notas</t>
  </si>
  <si>
    <t>Información importante del estado del taladro o la empresa que no está contenida o no es explícita en las otras variables</t>
  </si>
  <si>
    <t>Dependiendo de la nota puede ser Público, Afiliados o solo Campetrol</t>
  </si>
  <si>
    <t>NO.</t>
  </si>
  <si>
    <t>NOMBRE DE LA EMPRESA</t>
  </si>
  <si>
    <t>DESCRIPCIÓN DE LA EMPRESA</t>
  </si>
  <si>
    <t>TELÉFONO</t>
  </si>
  <si>
    <t>DIRECCIÓN</t>
  </si>
  <si>
    <t>PERSONA DE CONTACTO</t>
  </si>
  <si>
    <t>E-MAIL PERSONA DE CONTACTO</t>
  </si>
  <si>
    <t>PÁGINA WEB</t>
  </si>
  <si>
    <t>NACIONALIDAD</t>
  </si>
  <si>
    <t>UBICACIÓN BASES EN COLOMBIA</t>
  </si>
  <si>
    <t>CERTIFICACIONES</t>
  </si>
  <si>
    <t>UBICACIÓN OPERACIONES EN COLOMBIA</t>
  </si>
  <si>
    <t>ATINA ENERGY</t>
  </si>
  <si>
    <t>Realizamos la perforación de pozos petroleros verticales y horizontales, según los programas de perforación de nuestros clientes, aplicando la tecnología más avanzada, cumpliendo y superando las normas internacionales y locales en materia de seguridad, salud y protección del medio ambiente. 
Servicios de Workover y Well Services; realizamos el mantenimiento y reacondicionamiento de los pozos de petróleo y gas, con el fin de mantener sus niveles de producción constante.</t>
  </si>
  <si>
    <t>57-1-7465502</t>
  </si>
  <si>
    <t>Carrera 7 # 75-51 Ofc. 402
Bogotá D.C. - Colombia</t>
  </si>
  <si>
    <t>Christian Quiroga</t>
  </si>
  <si>
    <t>cquiroga@atinaenergy.com</t>
  </si>
  <si>
    <t>http://www.atinaenergy.com</t>
  </si>
  <si>
    <t>Colombiana</t>
  </si>
  <si>
    <t>Bogotá</t>
  </si>
  <si>
    <t>ISO 9001
ISO 14001
OHSAS 18001
RUC</t>
  </si>
  <si>
    <t>BOGOTA- B/BERMEJA</t>
  </si>
  <si>
    <t>BRASERV</t>
  </si>
  <si>
    <t>Con el inicio de operaciones en Colombia en el año del 2013, Braserv Petroleo Sucursal Colombiana cuenta con cuatro equipos (RIGs) de Workover en los campos de Boquerón, Espiñal y Ortega, de alto desempeño y tecnologia que agrega seguridad, eficacia operacional y compromiso con el medio ambiente. Posemos calificación RUC y las certificaciones internacionales ISO 9001, ISO 14001 y OHSAS 18001, eso refleja nuestros altos estándares como proveedores de servicios en el mercado de petróleo colombiano. Nuestros clientes son Petrobras Internacional, Perenco Oil &amp; Gás y Hocol.</t>
  </si>
  <si>
    <t>57-1-7025899</t>
  </si>
  <si>
    <t>Carrera 15 124 67 Of 412</t>
  </si>
  <si>
    <t>http://braservpetroleo.com.br/</t>
  </si>
  <si>
    <t>Brasileña</t>
  </si>
  <si>
    <t xml:space="preserve">DISCOVERY </t>
  </si>
  <si>
    <t>Discovery Energy Services Colombia S.A. es una compañía Internacional con sucursal en Bogotá y operaciones en el territorio colombiano principalmente en los Llanos Orientales, la cual desarrolla proyectos para la industria petrolera,  brindando servicios de alta calidad como suministro de equipos de perforación, completamiento y workover, servicios de ingeniería en las áreas de perforación, completamiento y workover, gerencia de proyectos, consultoría a nivel nacional e internacional, servicios de completamiento y alquiler de herramientas API para el desarrollo y ejecución de proyectos de perforación y completamiento de pozos de petróleo y gas.
En el área de taladros, ofrecemos equipos modernos, de fabricación americana desde 350 HP hasta 750 HP, de las marcas más reconocidas y certificadas por API como son: Loadcraft Industries, Taylor Industries, Cardwell y Wilson.  
Ofrecemos soluciones de entrenamiento y capacitación de personal en diferentes áreas de la industria, tanto en la parte técnica como QHSE.</t>
  </si>
  <si>
    <t>57-1-6203244 - 6203251
57-1-6322902 (Yopal)
57-1-6829350 (Cota)</t>
  </si>
  <si>
    <t>AV. Carrera 9 # 113 - 52 Of. 1603</t>
  </si>
  <si>
    <t>Lina María Castro López
Camilo Prieto Gómez</t>
  </si>
  <si>
    <t>lcastro@discovery-energy.com
cprieto@discovery-energy.com</t>
  </si>
  <si>
    <t>www.discovery-energy.com</t>
  </si>
  <si>
    <t>Bogotá, Yopal, Cota</t>
  </si>
  <si>
    <t>ISO 9001, ISO 14001, OHSAS 18001
RUC 96%</t>
  </si>
  <si>
    <t xml:space="preserve">Bogotá D.C. </t>
  </si>
  <si>
    <t>ERAZO VALENCIA</t>
  </si>
  <si>
    <t xml:space="preserve">Cubrimos una amplia gama de servicios, pensando siempre en las necesidades de nuestros clientes.
Por eso suministramos Prueba de pozos (Well testing), Facilidades de producción, Achicamiento
de pozos, Cañoneo, Electric line, Wireline, Slick line, Drill stem Test (DST) y Completamiento. Además de estos servicios, actualmente incursionamos en Perforación y reacondicionamiento de pozos. </t>
  </si>
  <si>
    <t>57-1-821 9898</t>
  </si>
  <si>
    <t xml:space="preserve">Vía Cota - Funza 700 Mts. después de la glorieta de Siberia costado oriental </t>
  </si>
  <si>
    <t>Mauricio Rivera
Diana Ramírez</t>
  </si>
  <si>
    <t>mauricio.rivera@erazovalencia.com.co
diana.ramirez@erazovalencia.com.co</t>
  </si>
  <si>
    <t>http://www.erazovalencia.com</t>
  </si>
  <si>
    <t>Sector Siberia (Cundinamarca), Neiva</t>
  </si>
  <si>
    <t>ISO 9001, ISO 14001, OHSAS 18001, RUC</t>
  </si>
  <si>
    <t>Cota, Cundinamarca</t>
  </si>
  <si>
    <t>ESTRELLA INTERNATIONAL</t>
  </si>
  <si>
    <t>Somos una compañía con presencia en Latinoamérica que brinda servicios de perforación, workover, wireline, slick line, cañoneo, CRT y servicios complementarios en el sector de recursos naturales. Creemos en la excelencia, la promovemos y extendemos a través de toda la organización.</t>
  </si>
  <si>
    <t>57-1-6226788</t>
  </si>
  <si>
    <t>Cra 17 # 93A-02 Piso 04</t>
  </si>
  <si>
    <t>Andrés Bautista 
Paola Meza
Diana Ramirez C. 
Martha Oviedo</t>
  </si>
  <si>
    <t>abautista@estrellaies.com;
pmeza@estrellaies.com;
dramirez@estrellaies.com;
moviedo@estrellaies.com</t>
  </si>
  <si>
    <t>http://estrellaies.com</t>
  </si>
  <si>
    <t>Bogotá
Neiva
Sopo
Yopal
Barrancabermeja
Ecuador
Perú
Bolivia
Chile
Argentina</t>
  </si>
  <si>
    <t>ISO 9001 / ISO 14001/ OSHAS 18001</t>
  </si>
  <si>
    <t>GENERAL RIGS SERVICES</t>
  </si>
  <si>
    <t>General Rigs Services S.A. es una compañía colombiana constituida en septiembre 26 del 2006, creada con el fin de satisfacer las necesidades de la industria Petrolera en áreas de alquiler, mantenimiento, suministro y servicios especiales como perforación y mantenimiento de pozos de hidrocarburos o agua. Nuestra Organización esta enfocada en satisfacer las necesidades de la Industria Petrolera en áreas de alquiler, mantenimiento, suministro y servicios especiales como perforación y mantenimiento de pozos de hidrocarburos o agua, garantizando en cada uno de nuestros servicios y/o procesos la excelencia en cuanto a calidad, seguridad Industrial y bienestar con el medio ambiente circundante a la organización y sus procesos. La Organización ha dispuesto que para el 2012 será un referente para la prestación de servicios en la industria petrolera reflejándose esto en el crecimiento de su participación en el mercado, así como en las garantías dadas a sus clientes en materia de certificaciones, notándose en la acreditación de sus procesos mediante normas como la ISO 9001 y el RUC.</t>
  </si>
  <si>
    <t>57-1-8767422</t>
  </si>
  <si>
    <t xml:space="preserve">Calle 93B # 12-48 Of. 307 </t>
  </si>
  <si>
    <t xml:space="preserve">Natalia Rincón
</t>
  </si>
  <si>
    <t>contabilidadgrs@gmail.com
administracion@dimpor.com</t>
  </si>
  <si>
    <t>http://www.grssa.com/frm_principal.aspx</t>
  </si>
  <si>
    <t>ISO 9001/RUC</t>
  </si>
  <si>
    <t>BOGOTA</t>
  </si>
  <si>
    <t>H&amp;P</t>
  </si>
  <si>
    <t xml:space="preserve">Helmerich &amp; Payne, Inc. es una compañía contratista de perforación con base en Tulsa, Oklahoma, dedicada principalmente a la perforación de pozos de petróleo y gas para compañías de exploración y producción. La compañía se posiciona como uno de los contratistas en perforación más importantes en el país y el exterior. Además, es un líder en innovación en la industria, demostrado por su tecnología FlexRig. H&amp;P es una empresa global con operaciones en el Golfo de México, Sur América, el Medio Oriente y África. H&amp;P ha permanecido en la cima de la industria por 95 años y está comprometido con mantener su reputación por medio de su innovación y servicio.
</t>
  </si>
  <si>
    <t>57-1-6182399</t>
  </si>
  <si>
    <t>Calle 100 # 9A-45, Torre II, piso 7 Edificio 100 Street Bogotá</t>
  </si>
  <si>
    <t>Andrés Gómez
Brayan Ríos</t>
  </si>
  <si>
    <t>andres.gomez@hpidc.com
brayan.rios@hpidc.com</t>
  </si>
  <si>
    <t>http://www.hpinc.com</t>
  </si>
  <si>
    <t>Amerciana</t>
  </si>
  <si>
    <t>Argentina, Colombia, Dubai, Ecuador, Guinea Ecuatorial, Túnez</t>
  </si>
  <si>
    <t>Argentina, Bahrein, Colombia, Ecuador, Mozambique, Túnez, Emiratos Árabes Unidos</t>
  </si>
  <si>
    <t>INDEPENDENCE</t>
  </si>
  <si>
    <t>Independence es una compañía colombiana que presta servicios integrales para la perforación, mantenimiento y reacondicionamiento de pozos de petróleo y gas; así mismo, ofrece soluciones integrales para la extracción y manejo de agua subterránea, tratamientos de agua, consultoría en gestión integral del recurso hídrico y la perforación de pozos estratigráficos para minería e hidrocarburos. La compañía genera valor con sus grupos de interés, y es un garante de reputación para sus clientes. Independence desarrolla soluciones innovadoras, sostenibles, éticas y de excelencia para las necesitades del mercado.</t>
  </si>
  <si>
    <t>57-1-5875333</t>
  </si>
  <si>
    <t>Calle 100 # 7-33 Torre 1 Piso 19</t>
  </si>
  <si>
    <t>Sergio Pimiento
Felipe Moyano</t>
  </si>
  <si>
    <t>smpimiento@independence.com.co
fmoyano@independence.com.co</t>
  </si>
  <si>
    <t>www.independence.com.co</t>
  </si>
  <si>
    <t>ISO 9001 , ISO 1401, OSHAS 1801</t>
  </si>
  <si>
    <t>ISMOCOL</t>
  </si>
  <si>
    <t>Somos líderes en la construccioón y mantenimiento de oleoductos, gasoductos, poliductos, líneas de flujo, montajes electromecánicos, operación de campos y pozos petroleros, así como en montajes de toda clase de facilidades y servicios relacionados para la industria del petróleo.</t>
  </si>
  <si>
    <t xml:space="preserve">57 (7) 6573377
57 (1) 7442636
</t>
  </si>
  <si>
    <t>Calle 100 # 13-76 Piso 7 Edificio Mansarovar- Bogotá
Carrera 23 # 55-69, Bucaramanga</t>
  </si>
  <si>
    <t>Oscar Escobar
Claudia Gamboa</t>
  </si>
  <si>
    <t>operaciones@ismocol.com
secretaria.operaciones@ismocol.com</t>
  </si>
  <si>
    <t>www.ismocol.com</t>
  </si>
  <si>
    <t>Sede Administrativa: Carrera 28 No. 55-69
Bucaramanga</t>
  </si>
  <si>
    <t xml:space="preserve">ISO 9001-2008
ISO 14001-2004
OSHAS 18001-2007
Certificación S ASME 
Certificación U ASME Certificación NB ASME Certificación U ASME  </t>
  </si>
  <si>
    <t>MANSAROVAR</t>
  </si>
  <si>
    <t xml:space="preserve">Mansarovar es una empresa con operaciones tipo drilling y well services y transporte vía oleoducto, con estaciones en varias ubicaciones en el país. </t>
  </si>
  <si>
    <t>57-1-4851212</t>
  </si>
  <si>
    <t>Calle 100 # 13-76 Piso 11</t>
  </si>
  <si>
    <t>www.mansarovar.com.co</t>
  </si>
  <si>
    <t xml:space="preserve">NABORS </t>
  </si>
  <si>
    <t>Nabors es una compañía de perforación petrolera. Además es dueña de la más grande flota de taladros terrestres, liderando también la provisión de plataformas offshore para trabajos de workover.  Nabors owns and operates the world’s largest land-based drilling rig fleet and is a leading provider of offshore platform workover and drilling rigs in the U.S. and multiple international markets. Nabors provides innovative drilling technology and equipment, directional drilling and comprehensive oilfield services in most of the significant oil and gas markets in the world.</t>
  </si>
  <si>
    <t>57-1-5462121</t>
  </si>
  <si>
    <t>AV Calle 72 # 6-30 Oficina 701</t>
  </si>
  <si>
    <t>Carolina Lopez</t>
  </si>
  <si>
    <t>carolina.lopez@nabors.com</t>
  </si>
  <si>
    <t>PARKER</t>
  </si>
  <si>
    <t>Servicios de perforación en el sector de hidrocarburos, minería, agua y construcción.</t>
  </si>
  <si>
    <t>57-1-7428280</t>
  </si>
  <si>
    <t>Av Cra 9 #113-52 Ofc 605 Edificio Torres Unidas 2</t>
  </si>
  <si>
    <t>Marina Diaz</t>
  </si>
  <si>
    <t>Marina.Diaz@parkerdrilling.com</t>
  </si>
  <si>
    <t>www.parkerdrilling.com</t>
  </si>
  <si>
    <t>PERFOTEC SAS</t>
  </si>
  <si>
    <t>Perfotec es una compañía con más de 20 años de experiencia en el mercado colombiano que cuenta con equipos de perforación de diferentes capacidades y características, desde equipos portables hasta equipos grandes de alta capacidad con aplicaciones en Minería e Hidrocarburos. Perfotec presta servicios de perforación diamantina para estimación de reservas, estudios geotécnicos, incluyendo ensayos de porosidad, permeabilidad y compactación, Estudios hidrogeológicos y geomecánicos en obras subterráneas y de cimentación, perforación de pozos estratigráficos y pozos de agua</t>
  </si>
  <si>
    <t>Daniel Benjumea Medina</t>
  </si>
  <si>
    <t>dbenjumea@perfotec.com.co</t>
  </si>
  <si>
    <t>www.perfotec.com.co</t>
  </si>
  <si>
    <t>PETREX</t>
  </si>
  <si>
    <t>PETREX S.A. SUCURSAL COLOMBIA es una compañía que es parte del Grupo SAIPEM.
PETREX cuenta con la gama de equipos de perforación, desde Drillships y Plataformas semisumergibles para perforacion en aguas profundas, pasando por quipos de proforación onshore entre 3000 HP y 550 HP, hasta equipos de Workover.</t>
  </si>
  <si>
    <t>57-1-7470808</t>
  </si>
  <si>
    <t>Cll. 97 N° 23-60 Psio 10</t>
  </si>
  <si>
    <t>Juan David Saucedo</t>
  </si>
  <si>
    <t>juan.saucedo@petrex.com.co</t>
  </si>
  <si>
    <t>www.petrex.com.pe</t>
  </si>
  <si>
    <t>Peruana</t>
  </si>
  <si>
    <t>ISO 9001
ISO 14001
OHSAS18001</t>
  </si>
  <si>
    <t>PETROLAND</t>
  </si>
  <si>
    <t xml:space="preserve"> servicios  de perforacion y  workover</t>
  </si>
  <si>
    <t>57-1-2541525</t>
  </si>
  <si>
    <t>Av. Carrera 7 # 146-65. Edificio Office Point</t>
  </si>
  <si>
    <t>correo@petrolandsas.com</t>
  </si>
  <si>
    <t>www.petrolandsas.com</t>
  </si>
  <si>
    <t xml:space="preserve">km 20   Tocancipa </t>
  </si>
  <si>
    <t xml:space="preserve">ISO  14001, ISO  1401, OSHAS 18001, NORSOK </t>
  </si>
  <si>
    <t>PETROTECH</t>
  </si>
  <si>
    <t>Servicios petroleros</t>
  </si>
  <si>
    <t>Jenifer Acero</t>
  </si>
  <si>
    <t>proman@petrotech.com.co</t>
  </si>
  <si>
    <t>PETROWORKS</t>
  </si>
  <si>
    <t>PETROWORKS SAS presta servicios de reacondicionamiento, completamiento y mantenimiento de pozos con calidad y excelencia operacional.  Contamos con una amplia y moderna gama de taladros de Workover y Servicios a Pozos, operados con personal experto.</t>
  </si>
  <si>
    <t>57-1-7051777</t>
  </si>
  <si>
    <t>CALLE 72  6-30 Piso 17</t>
  </si>
  <si>
    <t>asistentecomercial@petroworks.com.co</t>
  </si>
  <si>
    <t>www.petroworks.com.co</t>
  </si>
  <si>
    <t>ISO 9001:2008
ISO 14001:2004
ISO 18001:2007</t>
  </si>
  <si>
    <t>PIONEER</t>
  </si>
  <si>
    <t>Pioneer Energy Services es proveedor de contratos onshore, de servicios de perforación y producción a compañias de exploración y explotación de petróleo y gas. Estos productos incluyen recuperación de pozos, wireline, coiled tubing, etc.</t>
  </si>
  <si>
    <t>Calle 1 # 4-02 Parque industrial
K-2 Bodega 14
Chia, Colombia</t>
  </si>
  <si>
    <t>Ciro Eduardo Bautista A.</t>
  </si>
  <si>
    <t>cbautista@pioneeres.com</t>
  </si>
  <si>
    <t>Americana</t>
  </si>
  <si>
    <t>ISO-OSHA</t>
  </si>
  <si>
    <t>SERINCO</t>
  </si>
  <si>
    <t xml:space="preserve">Serinco Drilling S.A., es una compañía compuesta en un 100% por capital nacional y que lleva en el sector hidrocarburos por más de 20 años.
Actualmente contamos con diez (10) taladros de perforación, workover y well services.
Prestamos servicios de alquiler de equipos de perforación, mantenimiento, reacondicionamiento,   completamiento y servicios de pozos petroleros. Perforación de Pozos estratigráficos, productores de agua,etc. Alquiler de todo tipo de herramienta como, bombas de Lodos para fluidos, de pistón, plunger y centrifugas, preventoras BOP, alquiler de Tubería, suministros de equipos, partes, repuestos  y accesorios nacionales e importados para  mantenimiento de equipos petroleros.
</t>
  </si>
  <si>
    <t>3102345517 / 7454546</t>
  </si>
  <si>
    <t>K.M. 1.1 VIA BRICEÑO - ZIPAQUIRA MUNICIPIO DE TOCANCIPA</t>
  </si>
  <si>
    <t>Lorena Caceres</t>
  </si>
  <si>
    <t>comercial@serincodrilling.com</t>
  </si>
  <si>
    <t>www.serincodrilling.com</t>
  </si>
  <si>
    <t>Tibu - Nte De Santander
Barrancabermeja - Santander</t>
  </si>
  <si>
    <t>ISO 90001:2008, ISO 14001:2004, OHSAS 18001:2007 Y PROCESO DE CERTIFICACIÓN NORSOK.</t>
  </si>
  <si>
    <t>SINOPEC</t>
  </si>
  <si>
    <t>Servicios Petroleros</t>
  </si>
  <si>
    <t xml:space="preserve">CALLE 93B  18-12 P. 7 </t>
  </si>
  <si>
    <t>Fernando Gallego</t>
  </si>
  <si>
    <t>fernando.gallegos@sinopec.com.co</t>
  </si>
  <si>
    <t>sinopec.com.co</t>
  </si>
  <si>
    <t>China</t>
  </si>
  <si>
    <t>Bogotá - Puerto Boyacá</t>
  </si>
  <si>
    <t>ISO 9001-ISO14001- OHSAS 18001</t>
  </si>
  <si>
    <t>TUSCANY</t>
  </si>
  <si>
    <t>57-1-6000006</t>
  </si>
  <si>
    <t>Calle 113 N° 7-80 Piso 14</t>
  </si>
  <si>
    <t>Fanny Lara Davilla
Ana Milena Parra</t>
  </si>
  <si>
    <t>flara@tuscanydrilling.com; 
aparra@tuscanydrilling.com</t>
  </si>
  <si>
    <t>www.tuscanydrilling.com</t>
  </si>
  <si>
    <t>Canadiense</t>
  </si>
  <si>
    <t>ISO 14001
ISO 9001
OHSAS 18001</t>
  </si>
  <si>
    <t>VARISUR</t>
  </si>
  <si>
    <t>VARISUR S.A.S. presta los servicios de completamiento, reacondicionamiento y mantenimiento de pozos de petróleo, gas y agua, con ética y responsabilidad social</t>
  </si>
  <si>
    <t>Calle 26 No. 4w-24</t>
  </si>
  <si>
    <t>Andrés Mauricio Del Busto</t>
  </si>
  <si>
    <t>Andres.DelBusto@varisur.com.co</t>
  </si>
  <si>
    <t>www.varisur.com.co</t>
  </si>
  <si>
    <t>Neiva</t>
  </si>
  <si>
    <t>XPLORE DRILLING SERVICES</t>
  </si>
  <si>
    <t>Av. Calle 26 No 69-76 Ofc 1501 Edificio Elemento Torre 3</t>
  </si>
  <si>
    <t>Clara Perez Marin – Deisy Patiño Rojas</t>
  </si>
  <si>
    <r>
      <t>info@xplore.com.co</t>
    </r>
    <r>
      <rPr>
        <sz val="10"/>
        <color rgb="FF262626"/>
        <rFont val="Arial"/>
        <family val="2"/>
      </rPr>
      <t>; </t>
    </r>
    <r>
      <rPr>
        <sz val="10"/>
        <color rgb="FF1155CC"/>
        <rFont val="Arial"/>
        <family val="2"/>
      </rPr>
      <t>aperez@xplore.com.co</t>
    </r>
    <r>
      <rPr>
        <sz val="10"/>
        <color rgb="FF500050"/>
        <rFont val="Arial"/>
        <family val="2"/>
      </rPr>
      <t>; </t>
    </r>
    <r>
      <rPr>
        <sz val="10"/>
        <color rgb="FF1155CC"/>
        <rFont val="Arial"/>
        <family val="2"/>
      </rPr>
      <t>dpatino@xplore.com.co</t>
    </r>
    <r>
      <rPr>
        <sz val="10"/>
        <color rgb="FF500050"/>
        <rFont val="Arial"/>
        <family val="2"/>
      </rPr>
      <t> </t>
    </r>
    <r>
      <rPr>
        <sz val="10"/>
        <color rgb="FF262626"/>
        <rFont val="Arial"/>
        <family val="2"/>
      </rPr>
      <t>  </t>
    </r>
  </si>
  <si>
    <r>
      <rPr>
        <b/>
        <sz val="12"/>
        <color theme="1"/>
        <rFont val="Arial"/>
        <family val="2"/>
      </rPr>
      <t>AVISO DE CONFIDENCIALIDAD</t>
    </r>
    <r>
      <rPr>
        <sz val="12"/>
        <color theme="1"/>
        <rFont val="Arial"/>
        <family val="2"/>
      </rPr>
      <t xml:space="preserve">. Esta información tiene carácter estrictamente confidencial y reservado y está destinada exclusivamente a las personas autorizadas. El uso, reproducción o distribución no autorizado total o parcial de la información contenida en este documento está absolutamente prohibido. </t>
    </r>
  </si>
  <si>
    <t>REPOTEN CIADO</t>
  </si>
  <si>
    <t>ACTIVIDAD</t>
  </si>
  <si>
    <t>ESPECIFICACIÓN</t>
  </si>
  <si>
    <t>NO DISPONIBLE</t>
  </si>
  <si>
    <t>WORKOVER</t>
  </si>
  <si>
    <t>CONTRATO</t>
  </si>
  <si>
    <t>ACTIVO</t>
  </si>
  <si>
    <t>OPERANDO</t>
  </si>
  <si>
    <t>SANTANDER</t>
  </si>
  <si>
    <t>CASANARE</t>
  </si>
  <si>
    <t>IDECO</t>
  </si>
  <si>
    <t>IDECO H 35</t>
  </si>
  <si>
    <t>SI</t>
  </si>
  <si>
    <t>TOLIMA</t>
  </si>
  <si>
    <t>LIBRE</t>
  </si>
  <si>
    <t>INACTIVO</t>
  </si>
  <si>
    <t>LOADCRAFT</t>
  </si>
  <si>
    <t>NO</t>
  </si>
  <si>
    <t>META</t>
  </si>
  <si>
    <t>PUTUMAYO</t>
  </si>
  <si>
    <t>SERVICE KING</t>
  </si>
  <si>
    <t>ANTIOQUIA</t>
  </si>
  <si>
    <t>TAYLOR</t>
  </si>
  <si>
    <t>MECÁNICO</t>
  </si>
  <si>
    <t>DRILLING</t>
  </si>
  <si>
    <t>CUNDINAMARCA</t>
  </si>
  <si>
    <t>NORTE DE SANTANDER</t>
  </si>
  <si>
    <t>DSI</t>
  </si>
  <si>
    <t>AC/VFD</t>
  </si>
  <si>
    <t>SKYTOP</t>
  </si>
  <si>
    <t>VFD</t>
  </si>
  <si>
    <t>SCR</t>
  </si>
  <si>
    <t>N.A.</t>
  </si>
  <si>
    <t>HIDRAULICO</t>
  </si>
  <si>
    <t>AC</t>
  </si>
  <si>
    <t>SKIDDING SI</t>
  </si>
  <si>
    <t>DC</t>
  </si>
  <si>
    <t xml:space="preserve">FAST MOVE TRAILERS </t>
  </si>
  <si>
    <t xml:space="preserve">AUTOPROPULSADO </t>
  </si>
  <si>
    <t>FLEX RIG</t>
  </si>
  <si>
    <t>SKIDDING SYSTEM</t>
  </si>
  <si>
    <t>Si</t>
  </si>
  <si>
    <t>NATIONAL 1620UE</t>
  </si>
  <si>
    <t>ALISTAMIENTO</t>
  </si>
  <si>
    <t>CESAR</t>
  </si>
  <si>
    <t>CÓRDOBA</t>
  </si>
  <si>
    <t>ARAUCA</t>
  </si>
  <si>
    <t>FRANKS 300T</t>
  </si>
  <si>
    <t>CONVENCIONAL</t>
  </si>
  <si>
    <t xml:space="preserve">COOPER LTO 750 </t>
  </si>
  <si>
    <t>IDECO H35</t>
  </si>
  <si>
    <t>BOYACÁ</t>
  </si>
  <si>
    <t>IDECO H37</t>
  </si>
  <si>
    <t>CABOT  750</t>
  </si>
  <si>
    <t>SERVICE KING 775</t>
  </si>
  <si>
    <t>FRANKS 300</t>
  </si>
  <si>
    <t>TAYLOR BIG-T</t>
  </si>
  <si>
    <t>CABOT</t>
  </si>
  <si>
    <t>MIDCONTINENT / 1500 (HP)</t>
  </si>
  <si>
    <t>AC/SCR</t>
  </si>
  <si>
    <t>CONTINENTAL EMSCO / 1500 (HP)</t>
  </si>
  <si>
    <t>CANTILEBER DRECO</t>
  </si>
  <si>
    <t>PACE / 1500</t>
  </si>
  <si>
    <t>CONTINENTAL EMSCO / 3000 (HP)</t>
  </si>
  <si>
    <t>PACE X / CANRIG DW3000-1SP</t>
  </si>
  <si>
    <t>SANDVIK 740</t>
  </si>
  <si>
    <t>no</t>
  </si>
  <si>
    <t>GUAJIRA</t>
  </si>
  <si>
    <t>ATLAS COPCO CT 20</t>
  </si>
  <si>
    <t>COOPER</t>
  </si>
  <si>
    <t>RG</t>
  </si>
  <si>
    <t>WILSON</t>
  </si>
  <si>
    <t>HYDUKE</t>
  </si>
  <si>
    <t>220K</t>
  </si>
  <si>
    <t>250K</t>
  </si>
  <si>
    <t>NOV</t>
  </si>
  <si>
    <t>No</t>
  </si>
  <si>
    <t>WILSON FAST MOVE-MOGUL 42B 500</t>
  </si>
  <si>
    <t>FALCON DR-725</t>
  </si>
  <si>
    <t>FALCON DR-550</t>
  </si>
  <si>
    <t xml:space="preserve">IDECO H-35 </t>
  </si>
  <si>
    <t>FALCON DR-1000</t>
  </si>
  <si>
    <t>TESCO  HMI 250 TON</t>
  </si>
  <si>
    <t>FALCON SE-550</t>
  </si>
  <si>
    <t>IDECO H 37</t>
  </si>
  <si>
    <t>TESCO  HXI 250 TON</t>
  </si>
  <si>
    <t>IDECO H-35 FAST MOVE</t>
  </si>
  <si>
    <t>DRILLMEC HH 102</t>
  </si>
  <si>
    <t>HIDRAULICO DC-SCR</t>
  </si>
  <si>
    <t>DRILLMEC 110 TON</t>
  </si>
  <si>
    <t>DRILLMEC HH 350-2011</t>
  </si>
  <si>
    <t>DRILLMEC 350 TON</t>
  </si>
  <si>
    <t>DRILLMEC HH 220SA-2013</t>
  </si>
  <si>
    <t>DRILLMEC 180 TON</t>
  </si>
  <si>
    <t>DRILLMEC MR 8000</t>
  </si>
  <si>
    <t>IDM - DYSCOVERY</t>
  </si>
  <si>
    <t>NOV 500 TON</t>
  </si>
  <si>
    <t>NOV.1.500.HP.Ideal</t>
  </si>
  <si>
    <t>KUNGUR</t>
  </si>
  <si>
    <t>FRANKS</t>
  </si>
  <si>
    <t xml:space="preserve">AUTOPROPULSABLE - TORRE TELESCOPICA </t>
  </si>
  <si>
    <t>MUSTANG</t>
  </si>
  <si>
    <t>FULL SERVICES</t>
  </si>
  <si>
    <t xml:space="preserve">HELICOPORTABLE  - TORRE TELESCOPICA </t>
  </si>
  <si>
    <t>HELICOPORTABLE</t>
  </si>
  <si>
    <t>XJ - 550</t>
  </si>
  <si>
    <t>COOPER LTO 550</t>
  </si>
  <si>
    <t>WILLSON SUPER 38H</t>
  </si>
  <si>
    <t>SKYTOP RR 550 (H4210)</t>
  </si>
  <si>
    <t>XQ 140 - XQ 114</t>
  </si>
  <si>
    <t>WILSON 42BDD</t>
  </si>
  <si>
    <t>SKYTOP RR 400</t>
  </si>
  <si>
    <t>IRON ROUGHNECK - FLOORHAND</t>
  </si>
  <si>
    <t>TIFI XJ550</t>
  </si>
  <si>
    <t>PROCESO DE IMPORTACIÓN</t>
  </si>
  <si>
    <t>FALCON</t>
  </si>
  <si>
    <t>FRANK</t>
  </si>
  <si>
    <t>ENGANCHE QUINTA RUEDA</t>
  </si>
  <si>
    <t>FLUSH  BY</t>
  </si>
  <si>
    <t>GARDNER DENVER</t>
  </si>
  <si>
    <t>OFFSHORE</t>
  </si>
  <si>
    <t xml:space="preserve">CARE INDUSTRIES </t>
  </si>
  <si>
    <t>HH</t>
  </si>
  <si>
    <t>FALCON/ONPOINT</t>
  </si>
  <si>
    <t>HUILA</t>
  </si>
  <si>
    <t>Número de Taladros</t>
  </si>
  <si>
    <t>Participación en el total</t>
  </si>
  <si>
    <t>Total de Taladros</t>
  </si>
  <si>
    <t>Potencia (en HP)</t>
  </si>
  <si>
    <t>Año de Fabricación</t>
  </si>
  <si>
    <t>No Disponible</t>
  </si>
  <si>
    <t>Nombre de la Empresa</t>
  </si>
  <si>
    <t>Estado del Taladro</t>
  </si>
  <si>
    <t>Rango de Potencia en HP</t>
  </si>
  <si>
    <t>Alistamiento</t>
  </si>
  <si>
    <t>Contrato</t>
  </si>
  <si>
    <t>Fabricación</t>
  </si>
  <si>
    <t>Libre</t>
  </si>
  <si>
    <t>Mantenimiento</t>
  </si>
  <si>
    <t>Total</t>
  </si>
  <si>
    <t>Activos</t>
  </si>
  <si>
    <t>Inactivos</t>
  </si>
  <si>
    <t>En espera</t>
  </si>
  <si>
    <t>Movilización</t>
  </si>
  <si>
    <t>Operando</t>
  </si>
  <si>
    <t>No operando</t>
  </si>
  <si>
    <t>Stand By</t>
  </si>
  <si>
    <t>TOTAL</t>
  </si>
  <si>
    <t>TFI</t>
  </si>
  <si>
    <t>Service King</t>
  </si>
  <si>
    <t>DFXK</t>
  </si>
  <si>
    <t>PTL-28</t>
  </si>
  <si>
    <t>OIME</t>
  </si>
  <si>
    <t>RIG-1</t>
  </si>
  <si>
    <t>Fecha de corte: OCTUBRE 2022</t>
  </si>
  <si>
    <t>NOV TDS 10</t>
  </si>
  <si>
    <t>DRILLMEC</t>
  </si>
  <si>
    <t>NOV TDS 11</t>
  </si>
  <si>
    <t xml:space="preserve">NO DISPONIBLE </t>
  </si>
  <si>
    <t>12.000 LB.FT</t>
  </si>
  <si>
    <t>9.000 LB.FT</t>
  </si>
  <si>
    <t>9.000 LB FT</t>
  </si>
  <si>
    <t>CROWN DUKE</t>
  </si>
  <si>
    <t>DRAGON</t>
  </si>
  <si>
    <t>BOLIVAR</t>
  </si>
  <si>
    <t>BARRANCABERMEJA</t>
  </si>
  <si>
    <t>HONGHUA                                              (Eléctrico AC (VFD))</t>
  </si>
  <si>
    <t>HELI-750 (HELITRANSPORTABLE)</t>
  </si>
  <si>
    <t>HELI-1200 (HELITRANSPORTABLE)</t>
  </si>
  <si>
    <t>HELI-1400 (HELITRANSPORTABLE)</t>
  </si>
  <si>
    <t>ATLÁNTICO</t>
  </si>
  <si>
    <t>FLEX RIG AC/VFD</t>
  </si>
  <si>
    <t>DC/SCR</t>
  </si>
  <si>
    <t>CANTILEVER</t>
  </si>
  <si>
    <t>RIGS NABOSR PACE M</t>
  </si>
  <si>
    <t>SELF STANDING</t>
  </si>
  <si>
    <t>DRECO</t>
  </si>
  <si>
    <t>AUTOPROPULSABLE</t>
  </si>
  <si>
    <t xml:space="preserve">SI </t>
  </si>
  <si>
    <t>MESA ROTATORIA</t>
  </si>
  <si>
    <t>CHINA JANGHAN OILFIELD SJ PETROLEUM MACHINERY CO.</t>
  </si>
  <si>
    <t>CAQUETÁ</t>
  </si>
  <si>
    <t>365000 LB</t>
  </si>
  <si>
    <t>IMPORTACIÓN AGOSTO 2024</t>
  </si>
  <si>
    <t>SÍ</t>
  </si>
  <si>
    <t>Total general</t>
  </si>
  <si>
    <t>SUSPENDIDO</t>
  </si>
  <si>
    <t xml:space="preserve">MANTENIMIENTO </t>
  </si>
  <si>
    <t>STACK</t>
  </si>
  <si>
    <t>ZJ40</t>
  </si>
  <si>
    <t>PALANCAJE</t>
  </si>
  <si>
    <t>XJ450</t>
  </si>
  <si>
    <t>XJ550</t>
  </si>
  <si>
    <t>XJ650</t>
  </si>
  <si>
    <t>XXJ 350</t>
  </si>
  <si>
    <t xml:space="preserve"> </t>
  </si>
  <si>
    <t>(en blanco)</t>
  </si>
  <si>
    <t>*</t>
  </si>
  <si>
    <t>249-503</t>
  </si>
  <si>
    <t>504-758</t>
  </si>
  <si>
    <t>759-1013</t>
  </si>
  <si>
    <t>1014-1268</t>
  </si>
  <si>
    <t>1269-1523</t>
  </si>
  <si>
    <t>1524-1778</t>
  </si>
  <si>
    <t>1779-2033</t>
  </si>
  <si>
    <t>2289-2543</t>
  </si>
  <si>
    <t>2799-3053</t>
  </si>
  <si>
    <t>Cuenta de ESTADO</t>
  </si>
  <si>
    <t>No disponible</t>
  </si>
  <si>
    <t>CASABE</t>
  </si>
  <si>
    <t xml:space="preserve">CESAR </t>
  </si>
  <si>
    <t xml:space="preserve">RUBIALES </t>
  </si>
  <si>
    <t>ACACIAS</t>
  </si>
  <si>
    <t xml:space="preserve">META </t>
  </si>
  <si>
    <t>RUBIAES</t>
  </si>
  <si>
    <t>Cesar</t>
  </si>
  <si>
    <t>VELASQUEZ</t>
  </si>
  <si>
    <t>REX NE 12</t>
  </si>
  <si>
    <t>AKACIAS 127</t>
  </si>
  <si>
    <t>OROCUE</t>
  </si>
  <si>
    <t>FLOREÑA UP16Z</t>
  </si>
  <si>
    <t>COSTAYACO 54</t>
  </si>
  <si>
    <t>VILLANUEVA</t>
  </si>
  <si>
    <t>ARAUCA 8</t>
  </si>
  <si>
    <t>ORIPAYA</t>
  </si>
  <si>
    <t>PALERMO</t>
  </si>
  <si>
    <t>FLUSH BY</t>
  </si>
  <si>
    <t>BASE BARRANCABERMEJA</t>
  </si>
  <si>
    <t>CACHIRA 1A</t>
  </si>
  <si>
    <t>CASTILLA 715</t>
  </si>
  <si>
    <t>TEJÓN 1</t>
  </si>
  <si>
    <t>BASE ACACIAS</t>
  </si>
  <si>
    <t>COTA</t>
  </si>
  <si>
    <t>CLIA 15</t>
  </si>
  <si>
    <t>YAGUARÁ</t>
  </si>
  <si>
    <t>Base</t>
  </si>
  <si>
    <t xml:space="preserve">TIGANA HORIZONTAL 9 </t>
  </si>
  <si>
    <t>INDICO 3</t>
  </si>
  <si>
    <t>ARANTES 1</t>
  </si>
  <si>
    <t>ARAUCA 15</t>
  </si>
  <si>
    <t>BALLENA 6</t>
  </si>
  <si>
    <t xml:space="preserve"> GUANDO 143</t>
  </si>
  <si>
    <t>PARAVARE 03</t>
  </si>
  <si>
    <t>LA CIRA 5032</t>
  </si>
  <si>
    <t>Drilling</t>
  </si>
  <si>
    <t>NO OPERANDO</t>
  </si>
  <si>
    <t>CANTAGALLO</t>
  </si>
  <si>
    <t>LLANOS 34</t>
  </si>
  <si>
    <t>CAMPO LISAMA</t>
  </si>
  <si>
    <t>BONANZA</t>
  </si>
  <si>
    <t>CAMPO LLANITO</t>
  </si>
  <si>
    <t>CHONTADURO 1</t>
  </si>
  <si>
    <t xml:space="preserve">ACORDIONERO </t>
  </si>
  <si>
    <t xml:space="preserve">COSTAYACO </t>
  </si>
  <si>
    <t>EN ESPERA</t>
  </si>
  <si>
    <t>CASE 0020</t>
  </si>
  <si>
    <t>APIAY</t>
  </si>
  <si>
    <t>YOPAL</t>
  </si>
  <si>
    <t xml:space="preserve">POMPEYA </t>
  </si>
  <si>
    <t>MALAMBO</t>
  </si>
  <si>
    <t>PUERTO GAITÁN</t>
  </si>
  <si>
    <t>RUBIALES  2391 H ST 2</t>
  </si>
  <si>
    <t>CL RB 2132 H</t>
  </si>
  <si>
    <t>RUBIALES 1947 H</t>
  </si>
  <si>
    <t>CASTILLA NORTE 391</t>
  </si>
  <si>
    <t>AKACIAS 134</t>
  </si>
  <si>
    <t>QUIFA 974 H</t>
  </si>
  <si>
    <t>PALAGUA 198</t>
  </si>
  <si>
    <t>PALAGUA 049</t>
  </si>
  <si>
    <t>RUBIALES 2175 H</t>
  </si>
  <si>
    <t xml:space="preserve">CAÑO SUR CASE 0216 H </t>
  </si>
  <si>
    <t>CAÑO SUR CASE 0320 H</t>
  </si>
  <si>
    <t>MACHIN 1 ST 3</t>
  </si>
  <si>
    <t>HAMACA 133 H</t>
  </si>
  <si>
    <t>QUIFA 948 H</t>
  </si>
  <si>
    <t>OPALO 44 H</t>
  </si>
  <si>
    <t>AZOGUE 3</t>
  </si>
  <si>
    <t>JACANA HORIZONTAL 1</t>
  </si>
  <si>
    <t>COSTAYACO 61</t>
  </si>
  <si>
    <t>VELASQUEZ 357</t>
  </si>
  <si>
    <t xml:space="preserve">SAHAGÚN </t>
  </si>
  <si>
    <t>CHICHIMENE SW 83</t>
  </si>
  <si>
    <t>CN 7</t>
  </si>
  <si>
    <t>Patio Top Drilling</t>
  </si>
  <si>
    <t>PENDARE 52 H</t>
  </si>
  <si>
    <t>Tal-398</t>
  </si>
  <si>
    <t>Tal-399</t>
  </si>
  <si>
    <t>Tal-400</t>
  </si>
  <si>
    <t>Tal-401</t>
  </si>
  <si>
    <t>Tal-363</t>
  </si>
  <si>
    <t>Tal-391</t>
  </si>
  <si>
    <t>Tal-392</t>
  </si>
  <si>
    <t>Tal-393</t>
  </si>
  <si>
    <t>Tal-322</t>
  </si>
  <si>
    <t>Tal-227</t>
  </si>
  <si>
    <t>Tal-247</t>
  </si>
  <si>
    <t>Tal-248</t>
  </si>
  <si>
    <t>Tal-364</t>
  </si>
  <si>
    <t>Tal-365</t>
  </si>
  <si>
    <t>Tal-366</t>
  </si>
  <si>
    <t>Tal-367</t>
  </si>
  <si>
    <t>Tal-385</t>
  </si>
  <si>
    <t>Tal-388</t>
  </si>
  <si>
    <t>Tal-418</t>
  </si>
  <si>
    <t>Tal-419</t>
  </si>
  <si>
    <t>Tal-402</t>
  </si>
  <si>
    <t>Tal-404</t>
  </si>
  <si>
    <t>Tal-222</t>
  </si>
  <si>
    <t>Tal-420</t>
  </si>
  <si>
    <t>Tal-223</t>
  </si>
  <si>
    <t>Tal-389</t>
  </si>
  <si>
    <t>Tal-226</t>
  </si>
  <si>
    <t>Tal-318</t>
  </si>
  <si>
    <t>Tal-228</t>
  </si>
  <si>
    <t>Tal-229</t>
  </si>
  <si>
    <t>Tal-390</t>
  </si>
  <si>
    <t>Tal-231</t>
  </si>
  <si>
    <t>Tal-224</t>
  </si>
  <si>
    <t>Tal-221</t>
  </si>
  <si>
    <t>Tal-296</t>
  </si>
  <si>
    <t>Tal-421</t>
  </si>
  <si>
    <t>Tal-422</t>
  </si>
  <si>
    <t>Tal-297</t>
  </si>
  <si>
    <t>Tal-298</t>
  </si>
  <si>
    <t>Tal-299</t>
  </si>
  <si>
    <t>Tal-300</t>
  </si>
  <si>
    <t>Tal-375</t>
  </si>
  <si>
    <t>Tal-376</t>
  </si>
  <si>
    <t>Tal-377</t>
  </si>
  <si>
    <t>Tal-368</t>
  </si>
  <si>
    <t>Tal-378</t>
  </si>
  <si>
    <t>Tal-379</t>
  </si>
  <si>
    <t>Tal-380</t>
  </si>
  <si>
    <t>Tal-381</t>
  </si>
  <si>
    <t>Tal-382</t>
  </si>
  <si>
    <t>Tal-383</t>
  </si>
  <si>
    <t>Tal-384</t>
  </si>
  <si>
    <t>Tal-386</t>
  </si>
  <si>
    <t>Tal-387</t>
  </si>
  <si>
    <t>Tal-1</t>
  </si>
  <si>
    <t>Tal-0</t>
  </si>
  <si>
    <t>Tal-1990</t>
  </si>
  <si>
    <t>Tal-1991</t>
  </si>
  <si>
    <t>Tal-1992</t>
  </si>
  <si>
    <t>Tal-1993</t>
  </si>
  <si>
    <t>Tal-1994</t>
  </si>
  <si>
    <t>Tal-1995</t>
  </si>
  <si>
    <t>Tal-1996</t>
  </si>
  <si>
    <t>Tal-1997</t>
  </si>
  <si>
    <t>Tal-1998</t>
  </si>
  <si>
    <t>Tal-1999</t>
  </si>
  <si>
    <t>Tal-2</t>
  </si>
  <si>
    <t>Tal-3</t>
  </si>
  <si>
    <t>Tal-5</t>
  </si>
  <si>
    <t>Tal-327</t>
  </si>
  <si>
    <t>Tal-350</t>
  </si>
  <si>
    <t>Tal-351</t>
  </si>
  <si>
    <t>Tal-6</t>
  </si>
  <si>
    <t>Tal-9</t>
  </si>
  <si>
    <t>Tal-8</t>
  </si>
  <si>
    <t>Tal-10</t>
  </si>
  <si>
    <t>Tal-7</t>
  </si>
  <si>
    <t>Tal-307</t>
  </si>
  <si>
    <t>Tal-37</t>
  </si>
  <si>
    <t>Tal-266</t>
  </si>
  <si>
    <t>Tal-332</t>
  </si>
  <si>
    <t>Tal-342</t>
  </si>
  <si>
    <t>Tal-345</t>
  </si>
  <si>
    <t>Tal-346</t>
  </si>
  <si>
    <t>Tal-347</t>
  </si>
  <si>
    <t>Tal-343</t>
  </si>
  <si>
    <t>Tal-371</t>
  </si>
  <si>
    <t>Tal-372</t>
  </si>
  <si>
    <t>Tal-373</t>
  </si>
  <si>
    <t>Tal-24</t>
  </si>
  <si>
    <t>Tal-25</t>
  </si>
  <si>
    <t>Tal-26</t>
  </si>
  <si>
    <t>Tal-30</t>
  </si>
  <si>
    <t>Tal-28</t>
  </si>
  <si>
    <t>Tal-29</t>
  </si>
  <si>
    <t>Tal-313</t>
  </si>
  <si>
    <t>Tal-314</t>
  </si>
  <si>
    <t>Tal-20</t>
  </si>
  <si>
    <t>Tal-21</t>
  </si>
  <si>
    <t>Tal-19</t>
  </si>
  <si>
    <t>Tal-18</t>
  </si>
  <si>
    <t>Tal-22</t>
  </si>
  <si>
    <t>Tal-23</t>
  </si>
  <si>
    <t>Tal-27</t>
  </si>
  <si>
    <t>Tal-31</t>
  </si>
  <si>
    <t>Tal-32</t>
  </si>
  <si>
    <t>Tal-40</t>
  </si>
  <si>
    <t>Tal-45</t>
  </si>
  <si>
    <t>Tal-46</t>
  </si>
  <si>
    <t>Tal-47</t>
  </si>
  <si>
    <t>Tal-48</t>
  </si>
  <si>
    <t>Tal-49</t>
  </si>
  <si>
    <t>Tal-36</t>
  </si>
  <si>
    <t>Tal-38</t>
  </si>
  <si>
    <t>Tal-44</t>
  </si>
  <si>
    <t>Tal-239</t>
  </si>
  <si>
    <t>Tal-42</t>
  </si>
  <si>
    <t>Tal-43</t>
  </si>
  <si>
    <t>Tal-405</t>
  </si>
  <si>
    <t>Tal-55</t>
  </si>
  <si>
    <t>Tal-54</t>
  </si>
  <si>
    <t>Tal-284</t>
  </si>
  <si>
    <t>Tal-285</t>
  </si>
  <si>
    <t>Tal-286</t>
  </si>
  <si>
    <t>Tal-65</t>
  </si>
  <si>
    <t>Tal-63</t>
  </si>
  <si>
    <t>Tal-64</t>
  </si>
  <si>
    <t>Tal-62</t>
  </si>
  <si>
    <t>Tal-66</t>
  </si>
  <si>
    <t>Tal-68</t>
  </si>
  <si>
    <t>Tal-77</t>
  </si>
  <si>
    <t>Tal-78</t>
  </si>
  <si>
    <t>Tal-79</t>
  </si>
  <si>
    <t>Tal-80</t>
  </si>
  <si>
    <t>Tal-81</t>
  </si>
  <si>
    <t>Tal-82</t>
  </si>
  <si>
    <t>Tal-83</t>
  </si>
  <si>
    <t>Tal-84</t>
  </si>
  <si>
    <t>Tal-85</t>
  </si>
  <si>
    <t>Tal-86</t>
  </si>
  <si>
    <t>Tal-69</t>
  </si>
  <si>
    <t>Tal-87</t>
  </si>
  <si>
    <t>Tal-88</t>
  </si>
  <si>
    <t>Tal-89</t>
  </si>
  <si>
    <t>Tal-90</t>
  </si>
  <si>
    <t>Tal-91</t>
  </si>
  <si>
    <t>Tal-92</t>
  </si>
  <si>
    <t>Tal-93</t>
  </si>
  <si>
    <t>Tal-94</t>
  </si>
  <si>
    <t>Tal-95</t>
  </si>
  <si>
    <t>Tal-96</t>
  </si>
  <si>
    <t>Tal-70</t>
  </si>
  <si>
    <t>Tal-97</t>
  </si>
  <si>
    <t>Tal-98</t>
  </si>
  <si>
    <t>Tal-99</t>
  </si>
  <si>
    <t>Tal-281</t>
  </si>
  <si>
    <t>Tal-282</t>
  </si>
  <si>
    <t>Tal-283</t>
  </si>
  <si>
    <t>Tal-301</t>
  </si>
  <si>
    <t>Tal-302</t>
  </si>
  <si>
    <t>Tal-71</t>
  </si>
  <si>
    <t>Tal-72</t>
  </si>
  <si>
    <t>Tal-73</t>
  </si>
  <si>
    <t>Tal-76</t>
  </si>
  <si>
    <t>Tal-100</t>
  </si>
  <si>
    <t>Tal-101</t>
  </si>
  <si>
    <t>Tal-410</t>
  </si>
  <si>
    <t>Tal-411</t>
  </si>
  <si>
    <t>Tal-412</t>
  </si>
  <si>
    <t>Tal-413</t>
  </si>
  <si>
    <t>Tal-414</t>
  </si>
  <si>
    <t>Tal-415</t>
  </si>
  <si>
    <t>Tal-416</t>
  </si>
  <si>
    <t>Tal-417</t>
  </si>
  <si>
    <t>Tal-119</t>
  </si>
  <si>
    <t>Tal-406</t>
  </si>
  <si>
    <t>Tal-120</t>
  </si>
  <si>
    <t>Tal-122</t>
  </si>
  <si>
    <t>Tal-354</t>
  </si>
  <si>
    <t>Tal-355</t>
  </si>
  <si>
    <t>Tal-356</t>
  </si>
  <si>
    <t>Tal-357</t>
  </si>
  <si>
    <t>Tal-358</t>
  </si>
  <si>
    <t>Tal-359</t>
  </si>
  <si>
    <t>Tal-360</t>
  </si>
  <si>
    <t>Tal-361</t>
  </si>
  <si>
    <t>Tal-362</t>
  </si>
  <si>
    <t>Tal-309</t>
  </si>
  <si>
    <t>Tal-123</t>
  </si>
  <si>
    <t>Tal-124</t>
  </si>
  <si>
    <t>Tal-125</t>
  </si>
  <si>
    <t>Tal-128</t>
  </si>
  <si>
    <t>Tal-129</t>
  </si>
  <si>
    <t>Tal-127</t>
  </si>
  <si>
    <t>Tal-130</t>
  </si>
  <si>
    <t>Tal-131</t>
  </si>
  <si>
    <t>Tal-132</t>
  </si>
  <si>
    <t>Tal-133</t>
  </si>
  <si>
    <t>Tal-134</t>
  </si>
  <si>
    <t>Tal-135</t>
  </si>
  <si>
    <t>Tal-330</t>
  </si>
  <si>
    <t>Tal-331</t>
  </si>
  <si>
    <t>Tal-340</t>
  </si>
  <si>
    <t>Tal-142</t>
  </si>
  <si>
    <t>Tal-143</t>
  </si>
  <si>
    <t>Tal-139</t>
  </si>
  <si>
    <t>Tal-140</t>
  </si>
  <si>
    <t>Tal-154</t>
  </si>
  <si>
    <t>Tal-161</t>
  </si>
  <si>
    <t>Tal-158</t>
  </si>
  <si>
    <t>Tal-159</t>
  </si>
  <si>
    <t>Tal-335</t>
  </si>
  <si>
    <t>Tal-352</t>
  </si>
  <si>
    <t>Tal-336</t>
  </si>
  <si>
    <t>Tal-337</t>
  </si>
  <si>
    <t>Tal-35</t>
  </si>
  <si>
    <t>Tal-162</t>
  </si>
  <si>
    <t>Tal-164</t>
  </si>
  <si>
    <t>Tal-165</t>
  </si>
  <si>
    <t>Tal-167</t>
  </si>
  <si>
    <t>Tal-168</t>
  </si>
  <si>
    <t>Tal-169</t>
  </si>
  <si>
    <t>Tal-170</t>
  </si>
  <si>
    <t>Tal-171</t>
  </si>
  <si>
    <t>Tal-172</t>
  </si>
  <si>
    <t>Tal-173</t>
  </si>
  <si>
    <t>Tal-174</t>
  </si>
  <si>
    <t>Tal-175</t>
  </si>
  <si>
    <t>Tal-177</t>
  </si>
  <si>
    <t>Tal-308</t>
  </si>
  <si>
    <t>Tal-178</t>
  </si>
  <si>
    <t>Tal-179</t>
  </si>
  <si>
    <t>Tal-180</t>
  </si>
  <si>
    <t>Tal-181</t>
  </si>
  <si>
    <t>Tal-182</t>
  </si>
  <si>
    <t>Tal-348</t>
  </si>
  <si>
    <t>Tal-349</t>
  </si>
  <si>
    <t>Tal-186</t>
  </si>
  <si>
    <t>Tal-188</t>
  </si>
  <si>
    <t>Tal-189</t>
  </si>
  <si>
    <t>Tal-185</t>
  </si>
  <si>
    <t>Tal-183</t>
  </si>
  <si>
    <t>Tal-184</t>
  </si>
  <si>
    <t>Tal-187</t>
  </si>
  <si>
    <t>Tal-190</t>
  </si>
  <si>
    <t>Tal-310</t>
  </si>
  <si>
    <t>Tal-311</t>
  </si>
  <si>
    <t>Tal-312</t>
  </si>
  <si>
    <t>Tal-333</t>
  </si>
  <si>
    <t>Tal-334</t>
  </si>
  <si>
    <t>Tal-11</t>
  </si>
  <si>
    <t>Tal-13</t>
  </si>
  <si>
    <t>Tal-14</t>
  </si>
  <si>
    <t>Tal-394</t>
  </si>
  <si>
    <t>Tal-403</t>
  </si>
  <si>
    <t>Tal-396</t>
  </si>
  <si>
    <t>Tal-397</t>
  </si>
  <si>
    <t>Tal-319</t>
  </si>
  <si>
    <t>Tal-321</t>
  </si>
  <si>
    <t>Tal-15</t>
  </si>
  <si>
    <t>Tal-16</t>
  </si>
  <si>
    <t>Tal-206</t>
  </si>
  <si>
    <t>Tal-17</t>
  </si>
  <si>
    <t>Tal-211</t>
  </si>
  <si>
    <t>Tal-212</t>
  </si>
  <si>
    <t>Tal-317</t>
  </si>
  <si>
    <t>Tal-324</t>
  </si>
  <si>
    <t>Tal-325</t>
  </si>
  <si>
    <t>Tal-326</t>
  </si>
  <si>
    <t>Tal-2000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</si>
</sst>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quot;$&quot;\ * #,##0.00_);_(&quot;$&quot;\ * \(#,##0.00\);_(&quot;$&quot;\ * &quot;-&quot;??_);_(@_)"/>
    <numFmt numFmtId="165" formatCode="_(* #,##0.00_);_(* \(#,##0.00\);_(* &quot;-&quot;??_);_(@_)"/>
    <numFmt numFmtId="166" formatCode="0.0%"/>
    <numFmt numFmtId="167" formatCode="_(* #,##0_);_(* \(#,##0\);_(* &quot;-&quot;??_);_(@_)"/>
    <numFmt numFmtId="168" formatCode="_-* #,##0_-;\-* #,##0_-;_-* &quot;-&quot;??_-;_-@_-"/>
  </numFmts>
  <fonts count="55">
    <font>
      <sz val="11"/>
      <color theme="1"/>
      <name val="Calibri"/>
      <family val="2"/>
      <scheme val="minor"/>
    </font>
    <font>
      <sz val="11"/>
      <color theme="1"/>
      <name val="Calibri"/>
      <family val="2"/>
      <scheme val="minor"/>
    </font>
    <font>
      <sz val="10"/>
      <name val="Arial"/>
      <family val="2"/>
    </font>
    <font>
      <b/>
      <sz val="9"/>
      <name val="Arial"/>
      <family val="2"/>
    </font>
    <font>
      <b/>
      <sz val="9"/>
      <color indexed="62"/>
      <name val="Arial"/>
      <family val="2"/>
    </font>
    <font>
      <u/>
      <sz val="8"/>
      <color theme="10"/>
      <name val="Arial"/>
      <family val="2"/>
    </font>
    <font>
      <sz val="8"/>
      <color theme="1"/>
      <name val="Arial"/>
      <family val="2"/>
    </font>
    <font>
      <sz val="9"/>
      <name val="Arial"/>
      <family val="2"/>
    </font>
    <font>
      <sz val="9"/>
      <color theme="1"/>
      <name val="Arial"/>
      <family val="2"/>
    </font>
    <font>
      <b/>
      <sz val="9"/>
      <color theme="1"/>
      <name val="Arial"/>
      <family val="2"/>
    </font>
    <font>
      <sz val="9"/>
      <color theme="1" tint="0.499984740745262"/>
      <name val="Arial"/>
      <family val="2"/>
    </font>
    <font>
      <sz val="9"/>
      <color theme="0" tint="-0.499984740745262"/>
      <name val="Arial"/>
      <family val="2"/>
    </font>
    <font>
      <sz val="12"/>
      <color theme="1"/>
      <name val="Arial"/>
      <family val="2"/>
    </font>
    <font>
      <b/>
      <sz val="12"/>
      <color theme="1"/>
      <name val="Arial"/>
      <family val="2"/>
    </font>
    <font>
      <sz val="11"/>
      <color indexed="8"/>
      <name val="Calibri"/>
      <family val="2"/>
    </font>
    <font>
      <b/>
      <sz val="13"/>
      <color indexed="56"/>
      <name val="Calibri"/>
      <family val="2"/>
    </font>
    <font>
      <b/>
      <sz val="11"/>
      <color indexed="52"/>
      <name val="Calibri"/>
      <family val="2"/>
    </font>
    <font>
      <sz val="11"/>
      <color indexed="9"/>
      <name val="Calibri"/>
      <family val="2"/>
    </font>
    <font>
      <sz val="11"/>
      <color indexed="60"/>
      <name val="Calibri"/>
      <family val="2"/>
    </font>
    <font>
      <sz val="11"/>
      <color indexed="52"/>
      <name val="Calibri"/>
      <family val="2"/>
    </font>
    <font>
      <sz val="11"/>
      <color indexed="62"/>
      <name val="Calibri"/>
      <family val="2"/>
    </font>
    <font>
      <sz val="11"/>
      <color indexed="10"/>
      <name val="Calibri"/>
      <family val="2"/>
    </font>
    <font>
      <sz val="11"/>
      <color indexed="20"/>
      <name val="Calibri"/>
      <family val="2"/>
    </font>
    <font>
      <b/>
      <sz val="11"/>
      <color indexed="56"/>
      <name val="Calibri"/>
      <family val="2"/>
    </font>
    <font>
      <u/>
      <sz val="8"/>
      <color indexed="12"/>
      <name val="Arial"/>
      <family val="2"/>
    </font>
    <font>
      <b/>
      <sz val="18"/>
      <color indexed="56"/>
      <name val="Cambria"/>
      <family val="1"/>
    </font>
    <font>
      <sz val="11"/>
      <color indexed="17"/>
      <name val="Calibri"/>
      <family val="2"/>
    </font>
    <font>
      <b/>
      <sz val="11"/>
      <color indexed="9"/>
      <name val="Calibri"/>
      <family val="2"/>
    </font>
    <font>
      <b/>
      <sz val="11"/>
      <color indexed="63"/>
      <name val="Calibri"/>
      <family val="2"/>
    </font>
    <font>
      <i/>
      <sz val="11"/>
      <color indexed="23"/>
      <name val="Calibri"/>
      <family val="2"/>
    </font>
    <font>
      <b/>
      <sz val="15"/>
      <color indexed="56"/>
      <name val="Calibri"/>
      <family val="2"/>
    </font>
    <font>
      <b/>
      <sz val="11"/>
      <color indexed="8"/>
      <name val="Calibri"/>
      <family val="2"/>
    </font>
    <font>
      <sz val="8"/>
      <color indexed="8"/>
      <name val="Arial"/>
      <family val="2"/>
    </font>
    <font>
      <sz val="10"/>
      <color theme="1"/>
      <name val="Arial"/>
      <family val="2"/>
    </font>
    <font>
      <sz val="10"/>
      <color indexed="8"/>
      <name val="Arial"/>
      <family val="2"/>
    </font>
    <font>
      <b/>
      <sz val="9"/>
      <color theme="3"/>
      <name val="Arial"/>
      <family val="2"/>
    </font>
    <font>
      <u/>
      <sz val="11"/>
      <color theme="10"/>
      <name val="Calibri"/>
      <family val="2"/>
      <scheme val="minor"/>
    </font>
    <font>
      <sz val="24"/>
      <color theme="4"/>
      <name val="Calibri"/>
      <family val="2"/>
      <scheme val="minor"/>
    </font>
    <font>
      <b/>
      <sz val="10"/>
      <name val="Arial"/>
      <family val="2"/>
    </font>
    <font>
      <sz val="11"/>
      <name val="Calibri"/>
      <family val="2"/>
      <scheme val="minor"/>
    </font>
    <font>
      <b/>
      <sz val="10"/>
      <color theme="1"/>
      <name val="Arial"/>
      <family val="2"/>
    </font>
    <font>
      <u/>
      <sz val="11"/>
      <color rgb="FF0070C0"/>
      <name val="Calibri"/>
      <family val="2"/>
      <scheme val="minor"/>
    </font>
    <font>
      <b/>
      <sz val="14"/>
      <color theme="1"/>
      <name val="Arial"/>
      <family val="2"/>
    </font>
    <font>
      <sz val="24"/>
      <color rgb="FF29A6A3"/>
      <name val="Calibri"/>
      <family val="2"/>
      <scheme val="minor"/>
    </font>
    <font>
      <sz val="10"/>
      <color rgb="FF262626"/>
      <name val="Arial"/>
      <family val="2"/>
    </font>
    <font>
      <sz val="10"/>
      <color rgb="FF1155CC"/>
      <name val="Arial"/>
      <family val="2"/>
    </font>
    <font>
      <sz val="10"/>
      <color rgb="FF500050"/>
      <name val="Arial"/>
      <family val="2"/>
    </font>
    <font>
      <b/>
      <sz val="24"/>
      <color rgb="FF333F50"/>
      <name val="Calibri"/>
      <family val="2"/>
      <scheme val="minor"/>
    </font>
    <font>
      <sz val="12"/>
      <color rgb="FF333F50"/>
      <name val="Calibri"/>
      <family val="2"/>
      <scheme val="minor"/>
    </font>
    <font>
      <b/>
      <u/>
      <sz val="11"/>
      <color rgb="FFE2671C"/>
      <name val="Calibri"/>
      <family val="2"/>
      <scheme val="minor"/>
    </font>
    <font>
      <b/>
      <sz val="12"/>
      <color rgb="FF2F3D55"/>
      <name val="Arial"/>
      <family val="2"/>
    </font>
    <font>
      <b/>
      <sz val="9"/>
      <color indexed="81"/>
      <name val="Tahoma"/>
      <family val="2"/>
    </font>
    <font>
      <sz val="9"/>
      <color indexed="81"/>
      <name val="Tahoma"/>
      <family val="2"/>
    </font>
    <font>
      <sz val="10"/>
      <color theme="1"/>
      <name val="Calibri Light "/>
    </font>
    <font>
      <sz val="8"/>
      <name val="Calibri"/>
      <family val="2"/>
      <scheme val="minor"/>
    </font>
  </fonts>
  <fills count="26">
    <fill>
      <patternFill patternType="none"/>
    </fill>
    <fill>
      <patternFill patternType="gray125"/>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FEAF1"/>
        <bgColor indexed="64"/>
      </patternFill>
    </fill>
  </fills>
  <borders count="69">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medium">
        <color rgb="FF333F50"/>
      </bottom>
      <diagonal/>
    </border>
    <border>
      <left/>
      <right/>
      <top/>
      <bottom style="medium">
        <color theme="4" tint="-0.499984740745262"/>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4" tint="-0.499984740745262"/>
      </left>
      <right style="thin">
        <color theme="4" tint="0.59999389629810485"/>
      </right>
      <top style="medium">
        <color theme="4" tint="-0.499984740745262"/>
      </top>
      <bottom style="thin">
        <color theme="4" tint="0.59999389629810485"/>
      </bottom>
      <diagonal/>
    </border>
    <border>
      <left style="thin">
        <color theme="4" tint="0.59999389629810485"/>
      </left>
      <right style="thin">
        <color theme="4" tint="0.59999389629810485"/>
      </right>
      <top style="medium">
        <color theme="4" tint="-0.499984740745262"/>
      </top>
      <bottom style="thin">
        <color theme="4" tint="0.59999389629810485"/>
      </bottom>
      <diagonal/>
    </border>
    <border>
      <left style="thin">
        <color theme="4" tint="0.59999389629810485"/>
      </left>
      <right style="medium">
        <color theme="4" tint="-0.499984740745262"/>
      </right>
      <top style="medium">
        <color theme="4" tint="-0.499984740745262"/>
      </top>
      <bottom style="thin">
        <color theme="4" tint="0.59999389629810485"/>
      </bottom>
      <diagonal/>
    </border>
    <border>
      <left style="medium">
        <color theme="4" tint="-0.499984740745262"/>
      </left>
      <right style="thin">
        <color theme="4" tint="0.59999389629810485"/>
      </right>
      <top style="thin">
        <color theme="4" tint="0.59999389629810485"/>
      </top>
      <bottom style="thin">
        <color theme="4" tint="0.59999389629810485"/>
      </bottom>
      <diagonal/>
    </border>
    <border>
      <left style="thin">
        <color theme="4" tint="0.59999389629810485"/>
      </left>
      <right style="medium">
        <color theme="4" tint="-0.499984740745262"/>
      </right>
      <top style="thin">
        <color theme="4" tint="0.59999389629810485"/>
      </top>
      <bottom style="thin">
        <color theme="4" tint="0.59999389629810485"/>
      </bottom>
      <diagonal/>
    </border>
    <border>
      <left style="medium">
        <color theme="4" tint="-0.499984740745262"/>
      </left>
      <right style="thin">
        <color theme="4" tint="0.59999389629810485"/>
      </right>
      <top style="thin">
        <color theme="4" tint="0.59999389629810485"/>
      </top>
      <bottom style="medium">
        <color theme="4" tint="-0.499984740745262"/>
      </bottom>
      <diagonal/>
    </border>
    <border>
      <left style="thin">
        <color theme="4" tint="0.59999389629810485"/>
      </left>
      <right style="thin">
        <color theme="4" tint="0.59999389629810485"/>
      </right>
      <top style="thin">
        <color theme="4" tint="0.59999389629810485"/>
      </top>
      <bottom style="medium">
        <color theme="4" tint="-0.499984740745262"/>
      </bottom>
      <diagonal/>
    </border>
    <border>
      <left style="thin">
        <color theme="4" tint="0.59999389629810485"/>
      </left>
      <right style="medium">
        <color theme="4" tint="-0.499984740745262"/>
      </right>
      <top style="thin">
        <color theme="4" tint="0.59999389629810485"/>
      </top>
      <bottom style="medium">
        <color theme="4" tint="-0.499984740745262"/>
      </bottom>
      <diagonal/>
    </border>
    <border>
      <left style="medium">
        <color theme="4" tint="-0.499984740745262"/>
      </left>
      <right style="thin">
        <color theme="4" tint="0.59999389629810485"/>
      </right>
      <top style="medium">
        <color theme="4" tint="-0.499984740745262"/>
      </top>
      <bottom style="medium">
        <color theme="4" tint="-0.499984740745262"/>
      </bottom>
      <diagonal/>
    </border>
    <border>
      <left style="thin">
        <color theme="4" tint="0.59999389629810485"/>
      </left>
      <right style="thin">
        <color theme="4" tint="0.59999389629810485"/>
      </right>
      <top style="medium">
        <color theme="4" tint="-0.499984740745262"/>
      </top>
      <bottom style="medium">
        <color theme="4" tint="-0.499984740745262"/>
      </bottom>
      <diagonal/>
    </border>
    <border>
      <left style="thin">
        <color theme="4" tint="0.59999389629810485"/>
      </left>
      <right style="medium">
        <color theme="4" tint="-0.499984740745262"/>
      </right>
      <top style="medium">
        <color theme="4" tint="-0.499984740745262"/>
      </top>
      <bottom style="medium">
        <color theme="4" tint="-0.499984740745262"/>
      </bottom>
      <diagonal/>
    </border>
    <border>
      <left/>
      <right style="thin">
        <color theme="4" tint="0.59999389629810485"/>
      </right>
      <top style="medium">
        <color theme="4" tint="-0.499984740745262"/>
      </top>
      <bottom style="medium">
        <color theme="4" tint="-0.499984740745262"/>
      </bottom>
      <diagonal/>
    </border>
    <border>
      <left style="medium">
        <color theme="4" tint="-0.499984740745262"/>
      </left>
      <right style="thin">
        <color theme="4" tint="0.59999389629810485"/>
      </right>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style="medium">
        <color theme="4" tint="-0.499984740745262"/>
      </right>
      <top/>
      <bottom style="thin">
        <color theme="4" tint="0.59999389629810485"/>
      </bottom>
      <diagonal/>
    </border>
    <border>
      <left style="medium">
        <color theme="4" tint="-0.499984740745262"/>
      </left>
      <right style="thin">
        <color theme="4" tint="0.59999389629810485"/>
      </right>
      <top/>
      <bottom/>
      <diagonal/>
    </border>
    <border>
      <left style="thin">
        <color theme="4" tint="0.59999389629810485"/>
      </left>
      <right style="thin">
        <color theme="4" tint="0.59999389629810485"/>
      </right>
      <top/>
      <bottom/>
      <diagonal/>
    </border>
    <border>
      <left style="thin">
        <color theme="4" tint="0.59999389629810485"/>
      </left>
      <right style="medium">
        <color theme="4" tint="-0.499984740745262"/>
      </right>
      <top/>
      <bottom/>
      <diagonal/>
    </border>
    <border>
      <left style="medium">
        <color theme="4" tint="-0.499984740745262"/>
      </left>
      <right style="thin">
        <color theme="4" tint="0.59999389629810485"/>
      </right>
      <top style="thin">
        <color theme="4" tint="0.59999389629810485"/>
      </top>
      <bottom/>
      <diagonal/>
    </border>
    <border>
      <left style="thin">
        <color theme="4" tint="0.59999389629810485"/>
      </left>
      <right style="thin">
        <color theme="4" tint="0.59999389629810485"/>
      </right>
      <top style="thin">
        <color theme="4" tint="0.59999389629810485"/>
      </top>
      <bottom/>
      <diagonal/>
    </border>
    <border>
      <left style="thin">
        <color theme="4" tint="0.59999389629810485"/>
      </left>
      <right style="medium">
        <color theme="4" tint="-0.499984740745262"/>
      </right>
      <top style="thin">
        <color theme="4" tint="0.59999389629810485"/>
      </top>
      <bottom/>
      <diagonal/>
    </border>
    <border>
      <left style="thin">
        <color theme="4" tint="0.59999389629810485"/>
      </left>
      <right/>
      <top style="medium">
        <color theme="4" tint="-0.499984740745262"/>
      </top>
      <bottom style="medium">
        <color theme="4" tint="-0.499984740745262"/>
      </bottom>
      <diagonal/>
    </border>
    <border>
      <left style="medium">
        <color theme="4" tint="-0.499984740745262"/>
      </left>
      <right style="thin">
        <color theme="4" tint="0.59999389629810485"/>
      </right>
      <top/>
      <bottom style="medium">
        <color theme="4" tint="-0.499984740745262"/>
      </bottom>
      <diagonal/>
    </border>
    <border>
      <left style="thin">
        <color theme="4" tint="0.59999389629810485"/>
      </left>
      <right style="thin">
        <color theme="4" tint="0.59999389629810485"/>
      </right>
      <top/>
      <bottom style="medium">
        <color theme="4" tint="-0.499984740745262"/>
      </bottom>
      <diagonal/>
    </border>
    <border>
      <left style="thin">
        <color theme="4" tint="0.59999389629810485"/>
      </left>
      <right style="medium">
        <color theme="4" tint="-0.499984740745262"/>
      </right>
      <top/>
      <bottom style="medium">
        <color theme="4" tint="-0.4999847407452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4" tint="0.59999389629810485"/>
      </left>
      <right style="thin">
        <color theme="4" tint="0.59999389629810485"/>
      </right>
      <top style="medium">
        <color theme="4" tint="-0.499984740745262"/>
      </top>
      <bottom/>
      <diagonal/>
    </border>
    <border>
      <left style="medium">
        <color indexed="64"/>
      </left>
      <right style="thin">
        <color theme="4" tint="0.59999389629810485"/>
      </right>
      <top style="medium">
        <color indexed="64"/>
      </top>
      <bottom style="thin">
        <color theme="4" tint="0.59999389629810485"/>
      </bottom>
      <diagonal/>
    </border>
    <border>
      <left style="thin">
        <color theme="4" tint="0.59999389629810485"/>
      </left>
      <right style="thin">
        <color theme="4" tint="0.59999389629810485"/>
      </right>
      <top style="medium">
        <color indexed="64"/>
      </top>
      <bottom style="thin">
        <color theme="4" tint="0.59999389629810485"/>
      </bottom>
      <diagonal/>
    </border>
    <border>
      <left style="thin">
        <color theme="4" tint="0.59999389629810485"/>
      </left>
      <right style="medium">
        <color indexed="64"/>
      </right>
      <top style="medium">
        <color indexed="64"/>
      </top>
      <bottom style="thin">
        <color theme="4" tint="0.59999389629810485"/>
      </bottom>
      <diagonal/>
    </border>
    <border>
      <left style="medium">
        <color indexed="64"/>
      </left>
      <right style="thin">
        <color theme="4" tint="0.59999389629810485"/>
      </right>
      <top style="thin">
        <color theme="4" tint="0.59999389629810485"/>
      </top>
      <bottom style="thin">
        <color theme="4" tint="0.59999389629810485"/>
      </bottom>
      <diagonal/>
    </border>
    <border>
      <left style="thin">
        <color theme="4" tint="0.59999389629810485"/>
      </left>
      <right style="medium">
        <color indexed="64"/>
      </right>
      <top style="thin">
        <color theme="4" tint="0.59999389629810485"/>
      </top>
      <bottom style="thin">
        <color theme="4" tint="0.59999389629810485"/>
      </bottom>
      <diagonal/>
    </border>
    <border>
      <left style="medium">
        <color indexed="64"/>
      </left>
      <right style="thin">
        <color theme="4" tint="0.59999389629810485"/>
      </right>
      <top style="thin">
        <color theme="4" tint="0.59999389629810485"/>
      </top>
      <bottom style="medium">
        <color indexed="64"/>
      </bottom>
      <diagonal/>
    </border>
    <border>
      <left style="thin">
        <color theme="4" tint="0.59999389629810485"/>
      </left>
      <right style="thin">
        <color theme="4" tint="0.59999389629810485"/>
      </right>
      <top style="thin">
        <color theme="4" tint="0.59999389629810485"/>
      </top>
      <bottom style="medium">
        <color indexed="64"/>
      </bottom>
      <diagonal/>
    </border>
    <border>
      <left style="thin">
        <color theme="4" tint="0.59999389629810485"/>
      </left>
      <right style="medium">
        <color indexed="64"/>
      </right>
      <top style="thin">
        <color theme="4" tint="0.59999389629810485"/>
      </top>
      <bottom style="medium">
        <color indexed="64"/>
      </bottom>
      <diagonal/>
    </border>
    <border>
      <left/>
      <right style="thin">
        <color theme="4" tint="0.59999389629810485"/>
      </right>
      <top/>
      <bottom style="thin">
        <color theme="4" tint="0.59999389629810485"/>
      </bottom>
      <diagonal/>
    </border>
  </borders>
  <cellStyleXfs count="279">
    <xf numFmtId="0" fontId="0" fillId="0" borderId="0"/>
    <xf numFmtId="9" fontId="1" fillId="0" borderId="0" applyFont="0" applyFill="0" applyBorder="0" applyAlignment="0" applyProtection="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9" fontId="2" fillId="0" borderId="0" applyFont="0" applyFill="0" applyBorder="0" applyAlignment="0" applyProtection="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9" fontId="2" fillId="0" borderId="0" applyFont="0" applyFill="0" applyBorder="0" applyAlignment="0" applyProtection="0"/>
    <xf numFmtId="0" fontId="2" fillId="0" borderId="0"/>
    <xf numFmtId="0" fontId="6" fillId="0" borderId="0"/>
    <xf numFmtId="0" fontId="5" fillId="0" borderId="0" applyNumberFormat="0" applyFill="0" applyBorder="0" applyAlignment="0" applyProtection="0"/>
    <xf numFmtId="0" fontId="2" fillId="0" borderId="0"/>
    <xf numFmtId="0" fontId="14" fillId="0" borderId="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26" fillId="5" borderId="0" applyNumberFormat="0" applyBorder="0" applyAlignment="0" applyProtection="0"/>
    <xf numFmtId="0" fontId="16" fillId="17" borderId="3" applyNumberFormat="0" applyAlignment="0" applyProtection="0"/>
    <xf numFmtId="0" fontId="27" fillId="18" borderId="4" applyNumberFormat="0" applyAlignment="0" applyProtection="0"/>
    <xf numFmtId="0" fontId="19" fillId="0" borderId="5" applyNumberFormat="0" applyFill="0" applyAlignment="0" applyProtection="0"/>
    <xf numFmtId="0" fontId="23" fillId="0" borderId="0" applyNumberForma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2" borderId="0" applyNumberFormat="0" applyBorder="0" applyAlignment="0" applyProtection="0"/>
    <xf numFmtId="0" fontId="20" fillId="8" borderId="3"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4" borderId="0" applyNumberFormat="0" applyBorder="0" applyAlignment="0" applyProtection="0"/>
    <xf numFmtId="0" fontId="18"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32" fillId="0" borderId="0"/>
    <xf numFmtId="0" fontId="14" fillId="24" borderId="6"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8" fillId="17" borderId="7" applyNumberFormat="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8" applyNumberFormat="0" applyFill="0" applyAlignment="0" applyProtection="0"/>
    <xf numFmtId="0" fontId="15" fillId="0" borderId="9" applyNumberFormat="0" applyFill="0" applyAlignment="0" applyProtection="0"/>
    <xf numFmtId="0" fontId="23" fillId="0" borderId="10" applyNumberFormat="0" applyFill="0" applyAlignment="0" applyProtection="0"/>
    <xf numFmtId="0" fontId="31" fillId="0" borderId="11" applyNumberFormat="0" applyFill="0" applyAlignment="0" applyProtection="0"/>
    <xf numFmtId="0" fontId="36"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28" fillId="17" borderId="7" applyNumberFormat="0" applyAlignment="0" applyProtection="0"/>
    <xf numFmtId="0" fontId="31" fillId="0" borderId="11" applyNumberFormat="0" applyFill="0" applyAlignment="0" applyProtection="0"/>
    <xf numFmtId="0" fontId="28" fillId="17" borderId="7" applyNumberFormat="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31" fillId="0" borderId="11" applyNumberFormat="0" applyFill="0" applyAlignment="0" applyProtection="0"/>
    <xf numFmtId="165" fontId="1" fillId="0" borderId="0" applyFont="0" applyFill="0" applyBorder="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28" fillId="17" borderId="7" applyNumberFormat="0" applyAlignment="0" applyProtection="0"/>
    <xf numFmtId="0" fontId="31" fillId="0" borderId="11" applyNumberFormat="0" applyFill="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16" fillId="17" borderId="3" applyNumberFormat="0" applyAlignment="0" applyProtection="0"/>
    <xf numFmtId="0" fontId="20" fillId="8" borderId="3" applyNumberFormat="0" applyAlignment="0" applyProtection="0"/>
    <xf numFmtId="0" fontId="14" fillId="24" borderId="6" applyNumberFormat="0" applyFont="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28" fillId="17" borderId="22" applyNumberFormat="0" applyAlignment="0" applyProtection="0"/>
    <xf numFmtId="0" fontId="31" fillId="0" borderId="23" applyNumberFormat="0" applyFill="0" applyAlignment="0" applyProtection="0"/>
    <xf numFmtId="0" fontId="28" fillId="17" borderId="22" applyNumberFormat="0" applyAlignment="0" applyProtection="0"/>
    <xf numFmtId="0" fontId="31" fillId="0" borderId="23" applyNumberFormat="0" applyFill="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28" fillId="17" borderId="22" applyNumberFormat="0" applyAlignment="0" applyProtection="0"/>
    <xf numFmtId="0" fontId="31" fillId="0" borderId="23" applyNumberFormat="0" applyFill="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28" fillId="17" borderId="22" applyNumberFormat="0" applyAlignment="0" applyProtection="0"/>
    <xf numFmtId="0" fontId="31" fillId="0" borderId="23" applyNumberFormat="0" applyFill="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28" fillId="17" borderId="22" applyNumberFormat="0" applyAlignment="0" applyProtection="0"/>
    <xf numFmtId="0" fontId="31" fillId="0" borderId="23" applyNumberFormat="0" applyFill="0" applyAlignment="0" applyProtection="0"/>
    <xf numFmtId="0" fontId="28" fillId="17" borderId="26" applyNumberForma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31" fillId="0" borderId="27" applyNumberFormat="0" applyFill="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31" fillId="0" borderId="27" applyNumberFormat="0" applyFill="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16" fillId="17" borderId="20" applyNumberFormat="0" applyAlignment="0" applyProtection="0"/>
    <xf numFmtId="0" fontId="20" fillId="8" borderId="20" applyNumberFormat="0" applyAlignment="0" applyProtection="0"/>
    <xf numFmtId="0" fontId="14" fillId="24" borderId="21" applyNumberFormat="0" applyFont="0" applyAlignment="0" applyProtection="0"/>
    <xf numFmtId="0" fontId="16" fillId="17"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31" fillId="0" borderId="27" applyNumberFormat="0" applyFill="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31" fillId="0" borderId="27" applyNumberFormat="0" applyFill="0" applyAlignment="0" applyProtection="0"/>
    <xf numFmtId="0" fontId="20" fillId="8"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16" fillId="17" borderId="24" applyNumberFormat="0" applyAlignment="0" applyProtection="0"/>
    <xf numFmtId="0" fontId="31" fillId="0" borderId="27" applyNumberFormat="0" applyFill="0" applyAlignment="0" applyProtection="0"/>
    <xf numFmtId="0" fontId="31" fillId="0" borderId="27" applyNumberFormat="0" applyFill="0" applyAlignment="0" applyProtection="0"/>
    <xf numFmtId="0" fontId="14" fillId="24" borderId="25" applyNumberFormat="0" applyFont="0" applyAlignment="0" applyProtection="0"/>
    <xf numFmtId="0" fontId="23" fillId="0" borderId="10" applyNumberFormat="0" applyFill="0" applyAlignment="0" applyProtection="0"/>
    <xf numFmtId="0" fontId="16" fillId="17" borderId="24" applyNumberFormat="0" applyAlignment="0" applyProtection="0"/>
    <xf numFmtId="0" fontId="28" fillId="17" borderId="26" applyNumberFormat="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16" fillId="17" borderId="24" applyNumberFormat="0" applyAlignment="0" applyProtection="0"/>
    <xf numFmtId="0" fontId="20" fillId="8" borderId="24" applyNumberFormat="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28" fillId="17" borderId="26" applyNumberFormat="0" applyAlignment="0" applyProtection="0"/>
    <xf numFmtId="0" fontId="31" fillId="0" borderId="27" applyNumberFormat="0" applyFill="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14" fillId="24" borderId="25" applyNumberFormat="0" applyFont="0" applyAlignment="0" applyProtection="0"/>
    <xf numFmtId="0" fontId="16" fillId="17" borderId="24" applyNumberFormat="0" applyAlignment="0" applyProtection="0"/>
    <xf numFmtId="0" fontId="20" fillId="8" borderId="24" applyNumberFormat="0" applyAlignment="0" applyProtection="0"/>
    <xf numFmtId="0" fontId="20" fillId="8" borderId="24" applyNumberFormat="0" applyAlignment="0" applyProtection="0"/>
    <xf numFmtId="0" fontId="14" fillId="24" borderId="25" applyNumberFormat="0" applyFont="0" applyAlignment="0" applyProtection="0"/>
    <xf numFmtId="0" fontId="28" fillId="17" borderId="26" applyNumberFormat="0" applyAlignment="0" applyProtection="0"/>
    <xf numFmtId="0" fontId="31" fillId="0" borderId="27" applyNumberFormat="0" applyFill="0" applyAlignment="0" applyProtection="0"/>
    <xf numFmtId="0" fontId="28" fillId="17" borderId="26" applyNumberFormat="0" applyAlignment="0" applyProtection="0"/>
    <xf numFmtId="0" fontId="31" fillId="0" borderId="27" applyNumberFormat="0" applyFill="0" applyAlignment="0" applyProtection="0"/>
    <xf numFmtId="0" fontId="14" fillId="24" borderId="25" applyNumberFormat="0" applyFont="0" applyAlignment="0" applyProtection="0"/>
  </cellStyleXfs>
  <cellXfs count="197">
    <xf numFmtId="0" fontId="0" fillId="0" borderId="0" xfId="0"/>
    <xf numFmtId="0" fontId="7" fillId="2" borderId="0" xfId="2" applyFont="1" applyFill="1" applyAlignment="1">
      <alignment horizontal="center" vertical="center"/>
    </xf>
    <xf numFmtId="0" fontId="0" fillId="2" borderId="0" xfId="0" applyFill="1" applyAlignment="1">
      <alignment horizontal="center" vertical="center"/>
    </xf>
    <xf numFmtId="166" fontId="10" fillId="2" borderId="0" xfId="1" applyNumberFormat="1" applyFont="1" applyFill="1" applyBorder="1" applyAlignment="1">
      <alignment horizontal="center" vertical="center"/>
    </xf>
    <xf numFmtId="0" fontId="7" fillId="2" borderId="0" xfId="2" applyFont="1" applyFill="1" applyAlignment="1">
      <alignment horizontal="center"/>
    </xf>
    <xf numFmtId="0" fontId="8" fillId="2" borderId="0" xfId="0" applyFont="1" applyFill="1" applyAlignment="1">
      <alignment horizontal="center"/>
    </xf>
    <xf numFmtId="0" fontId="8" fillId="2" borderId="0" xfId="0" applyFont="1" applyFill="1" applyAlignment="1">
      <alignment horizontal="center" vertical="center"/>
    </xf>
    <xf numFmtId="0" fontId="35" fillId="2" borderId="0" xfId="0" applyFont="1" applyFill="1" applyAlignment="1">
      <alignment horizontal="left"/>
    </xf>
    <xf numFmtId="0" fontId="8" fillId="2" borderId="0" xfId="0" applyFont="1" applyFill="1" applyAlignment="1">
      <alignment horizontal="center" vertical="center" wrapText="1"/>
    </xf>
    <xf numFmtId="0" fontId="10" fillId="2" borderId="0" xfId="0" applyFont="1" applyFill="1" applyAlignment="1">
      <alignment horizontal="center" vertical="center"/>
    </xf>
    <xf numFmtId="10" fontId="11" fillId="2" borderId="0" xfId="1" applyNumberFormat="1" applyFon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horizontal="center"/>
    </xf>
    <xf numFmtId="0" fontId="12" fillId="2" borderId="0" xfId="0" applyFont="1" applyFill="1" applyAlignment="1">
      <alignment vertical="center" wrapText="1"/>
    </xf>
    <xf numFmtId="0" fontId="12" fillId="2" borderId="0" xfId="0" applyFont="1" applyFill="1" applyAlignment="1">
      <alignment vertical="center"/>
    </xf>
    <xf numFmtId="0" fontId="37" fillId="0" borderId="0" xfId="0" applyFont="1"/>
    <xf numFmtId="0" fontId="3" fillId="2" borderId="0" xfId="2" applyFont="1" applyFill="1" applyAlignment="1">
      <alignment vertical="center"/>
    </xf>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41" fillId="0" borderId="16" xfId="90" applyFont="1" applyBorder="1" applyAlignment="1"/>
    <xf numFmtId="0" fontId="41" fillId="0" borderId="16" xfId="0" applyFont="1" applyBorder="1"/>
    <xf numFmtId="0" fontId="12" fillId="2" borderId="16" xfId="0" applyFont="1" applyFill="1" applyBorder="1" applyAlignment="1">
      <alignment vertical="center"/>
    </xf>
    <xf numFmtId="0" fontId="0" fillId="0" borderId="17" xfId="0" applyBorder="1"/>
    <xf numFmtId="0" fontId="8" fillId="2" borderId="18" xfId="0" applyFont="1" applyFill="1" applyBorder="1" applyAlignment="1">
      <alignment vertical="center" wrapText="1"/>
    </xf>
    <xf numFmtId="0" fontId="0" fillId="0" borderId="18" xfId="0" applyBorder="1"/>
    <xf numFmtId="0" fontId="0" fillId="0" borderId="19" xfId="0" applyBorder="1"/>
    <xf numFmtId="0" fontId="33" fillId="0" borderId="2" xfId="19" applyFont="1" applyBorder="1" applyAlignment="1">
      <alignment horizontal="left" vertical="center" wrapText="1"/>
    </xf>
    <xf numFmtId="0" fontId="2" fillId="0" borderId="2" xfId="2" applyBorder="1" applyAlignment="1">
      <alignment horizontal="left" vertical="center" wrapText="1"/>
    </xf>
    <xf numFmtId="17" fontId="2" fillId="0" borderId="2" xfId="3" applyNumberFormat="1" applyBorder="1" applyAlignment="1">
      <alignment horizontal="left" vertical="center" wrapText="1"/>
    </xf>
    <xf numFmtId="0" fontId="33" fillId="0" borderId="1" xfId="4" applyFont="1" applyBorder="1" applyAlignment="1">
      <alignment horizontal="left" vertical="center" wrapText="1"/>
    </xf>
    <xf numFmtId="0" fontId="2" fillId="0" borderId="2" xfId="4" applyFont="1" applyBorder="1" applyAlignment="1">
      <alignment horizontal="left" vertical="center" wrapText="1"/>
    </xf>
    <xf numFmtId="0" fontId="41" fillId="0" borderId="0" xfId="90" applyFont="1" applyBorder="1" applyAlignment="1">
      <alignment horizontal="left"/>
    </xf>
    <xf numFmtId="0" fontId="0" fillId="0" borderId="0" xfId="0" applyAlignment="1">
      <alignment horizontal="center"/>
    </xf>
    <xf numFmtId="0" fontId="8" fillId="0" borderId="0" xfId="19" applyFont="1" applyAlignment="1">
      <alignment horizontal="center" vertical="center"/>
    </xf>
    <xf numFmtId="0" fontId="8" fillId="2" borderId="0" xfId="0" applyFont="1" applyFill="1" applyAlignment="1">
      <alignment vertical="center"/>
    </xf>
    <xf numFmtId="0" fontId="0" fillId="2" borderId="0" xfId="0" applyFill="1"/>
    <xf numFmtId="0" fontId="8" fillId="0" borderId="0" xfId="0" applyFont="1" applyAlignment="1">
      <alignment horizontal="center"/>
    </xf>
    <xf numFmtId="0" fontId="0" fillId="0" borderId="0" xfId="0" applyAlignment="1">
      <alignment horizontal="left" vertical="center" wrapText="1"/>
    </xf>
    <xf numFmtId="0" fontId="33" fillId="0" borderId="2" xfId="0" applyFont="1" applyBorder="1" applyAlignment="1">
      <alignment horizontal="left" vertical="center" wrapText="1"/>
    </xf>
    <xf numFmtId="0" fontId="33" fillId="0" borderId="0" xfId="0" applyFont="1" applyAlignment="1">
      <alignment horizontal="left" vertical="center" wrapText="1"/>
    </xf>
    <xf numFmtId="0" fontId="3" fillId="2" borderId="0" xfId="2" applyFont="1" applyFill="1" applyAlignment="1">
      <alignment horizontal="center" vertical="center"/>
    </xf>
    <xf numFmtId="167" fontId="8" fillId="0" borderId="0" xfId="92" applyNumberFormat="1" applyFont="1" applyFill="1" applyAlignment="1">
      <alignment horizontal="center"/>
    </xf>
    <xf numFmtId="0" fontId="8" fillId="0" borderId="0" xfId="0" applyFont="1" applyAlignment="1">
      <alignment horizontal="center" vertical="center"/>
    </xf>
    <xf numFmtId="0" fontId="8" fillId="0" borderId="0" xfId="0" applyFont="1" applyAlignment="1">
      <alignment horizontal="center" vertical="center" wrapText="1"/>
    </xf>
    <xf numFmtId="0" fontId="10" fillId="0" borderId="0" xfId="0" applyFont="1" applyAlignment="1">
      <alignment horizontal="center" vertical="center"/>
    </xf>
    <xf numFmtId="10" fontId="11" fillId="0" borderId="0" xfId="1" applyNumberFormat="1" applyFont="1" applyFill="1" applyBorder="1" applyAlignment="1">
      <alignment horizontal="center" vertical="center"/>
    </xf>
    <xf numFmtId="166" fontId="10" fillId="0" borderId="0" xfId="1" applyNumberFormat="1" applyFont="1" applyFill="1" applyBorder="1" applyAlignment="1">
      <alignment horizontal="center" vertical="center"/>
    </xf>
    <xf numFmtId="0" fontId="4" fillId="0" borderId="0" xfId="2" applyFont="1" applyAlignment="1">
      <alignment vertical="center"/>
    </xf>
    <xf numFmtId="167" fontId="4" fillId="0" borderId="0" xfId="92" applyNumberFormat="1" applyFont="1" applyFill="1" applyBorder="1" applyAlignment="1">
      <alignment vertical="center"/>
    </xf>
    <xf numFmtId="0" fontId="3" fillId="0" borderId="0" xfId="2" applyFont="1" applyAlignment="1">
      <alignment horizontal="center" vertical="center"/>
    </xf>
    <xf numFmtId="0" fontId="7" fillId="0" borderId="0" xfId="2" applyFont="1" applyAlignment="1">
      <alignment horizontal="center"/>
    </xf>
    <xf numFmtId="0" fontId="8" fillId="0" borderId="0" xfId="0" applyFont="1" applyAlignment="1">
      <alignment vertical="center"/>
    </xf>
    <xf numFmtId="0" fontId="43" fillId="0" borderId="0" xfId="0" applyFont="1" applyAlignment="1">
      <alignment horizontal="left"/>
    </xf>
    <xf numFmtId="0" fontId="7" fillId="0" borderId="0" xfId="2" applyFont="1" applyAlignment="1">
      <alignment horizontal="center" vertical="center"/>
    </xf>
    <xf numFmtId="0" fontId="12" fillId="0" borderId="0" xfId="0" applyFont="1" applyAlignment="1">
      <alignment horizontal="center" vertical="center"/>
    </xf>
    <xf numFmtId="0" fontId="12" fillId="0" borderId="0" xfId="0" applyFont="1" applyAlignment="1">
      <alignment vertical="center" wrapText="1"/>
    </xf>
    <xf numFmtId="0" fontId="13" fillId="0" borderId="0" xfId="0" applyFont="1" applyAlignment="1">
      <alignment horizontal="center" vertical="center" wrapText="1"/>
    </xf>
    <xf numFmtId="0" fontId="9" fillId="0" borderId="0" xfId="0" applyFont="1" applyAlignment="1">
      <alignment horizontal="center"/>
    </xf>
    <xf numFmtId="0" fontId="12" fillId="0" borderId="0" xfId="0" applyFont="1" applyAlignment="1">
      <alignment vertical="top" wrapText="1"/>
    </xf>
    <xf numFmtId="0" fontId="12" fillId="0" borderId="31" xfId="91" applyNumberFormat="1" applyFont="1" applyFill="1" applyBorder="1" applyAlignment="1">
      <alignment horizontal="center" vertical="center"/>
    </xf>
    <xf numFmtId="0" fontId="12" fillId="0" borderId="35" xfId="1" applyNumberFormat="1" applyFont="1" applyFill="1" applyBorder="1" applyAlignment="1">
      <alignment horizontal="center" vertical="center"/>
    </xf>
    <xf numFmtId="0" fontId="12" fillId="0" borderId="36" xfId="0" applyFont="1" applyBorder="1" applyAlignment="1">
      <alignment horizontal="center" vertical="center"/>
    </xf>
    <xf numFmtId="0" fontId="12" fillId="0" borderId="36" xfId="1" applyNumberFormat="1" applyFont="1" applyFill="1" applyBorder="1" applyAlignment="1">
      <alignment horizontal="center" vertical="center"/>
    </xf>
    <xf numFmtId="0" fontId="13" fillId="0" borderId="40"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3" fillId="0" borderId="36" xfId="91" applyNumberFormat="1" applyFont="1" applyFill="1" applyBorder="1" applyAlignment="1">
      <alignment horizontal="center" vertical="center"/>
    </xf>
    <xf numFmtId="0" fontId="12" fillId="0" borderId="40" xfId="0" applyFont="1" applyBorder="1" applyAlignment="1">
      <alignment horizontal="center" vertical="center"/>
    </xf>
    <xf numFmtId="0" fontId="13" fillId="0" borderId="42" xfId="0" applyFont="1" applyBorder="1" applyAlignment="1">
      <alignment horizontal="center" vertical="center"/>
    </xf>
    <xf numFmtId="0" fontId="12" fillId="0" borderId="43" xfId="0" applyFont="1" applyBorder="1" applyAlignment="1">
      <alignment horizontal="center" vertical="center"/>
    </xf>
    <xf numFmtId="0" fontId="12" fillId="0" borderId="44" xfId="91" applyNumberFormat="1" applyFont="1" applyFill="1" applyBorder="1" applyAlignment="1">
      <alignment horizontal="center" vertical="center"/>
    </xf>
    <xf numFmtId="0" fontId="12" fillId="0" borderId="45" xfId="91" applyNumberFormat="1" applyFont="1" applyFill="1" applyBorder="1" applyAlignment="1">
      <alignment horizontal="center" vertical="center"/>
    </xf>
    <xf numFmtId="0" fontId="13" fillId="0" borderId="46" xfId="91" applyNumberFormat="1" applyFont="1" applyFill="1" applyBorder="1" applyAlignment="1">
      <alignment horizontal="center" vertical="center"/>
    </xf>
    <xf numFmtId="0" fontId="12" fillId="0" borderId="44" xfId="1" applyNumberFormat="1" applyFont="1" applyFill="1" applyBorder="1" applyAlignment="1">
      <alignment horizontal="center" vertical="center"/>
    </xf>
    <xf numFmtId="0" fontId="12" fillId="0" borderId="46" xfId="0" applyFont="1" applyBorder="1" applyAlignment="1">
      <alignment horizontal="center" vertical="center"/>
    </xf>
    <xf numFmtId="0" fontId="13"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2" fillId="0" borderId="48" xfId="91" applyNumberFormat="1" applyFont="1" applyFill="1" applyBorder="1" applyAlignment="1">
      <alignment horizontal="center" vertical="center"/>
    </xf>
    <xf numFmtId="0" fontId="13" fillId="0" borderId="43" xfId="0" applyFont="1" applyBorder="1" applyAlignment="1">
      <alignment horizontal="center" vertical="center"/>
    </xf>
    <xf numFmtId="0" fontId="12" fillId="0" borderId="51" xfId="91" applyNumberFormat="1" applyFont="1" applyFill="1" applyBorder="1" applyAlignment="1">
      <alignment horizontal="center" vertical="center"/>
    </xf>
    <xf numFmtId="0" fontId="12" fillId="0" borderId="53" xfId="0" applyFont="1" applyBorder="1" applyAlignment="1">
      <alignment horizontal="center" vertical="center"/>
    </xf>
    <xf numFmtId="0" fontId="12" fillId="0" borderId="51" xfId="1" applyNumberFormat="1" applyFont="1" applyFill="1" applyBorder="1" applyAlignment="1">
      <alignment horizontal="center" vertical="center"/>
    </xf>
    <xf numFmtId="0" fontId="12" fillId="0" borderId="48" xfId="1" applyNumberFormat="1" applyFont="1" applyFill="1" applyBorder="1" applyAlignment="1">
      <alignment horizontal="center" vertical="center"/>
    </xf>
    <xf numFmtId="0" fontId="12" fillId="0" borderId="45" xfId="1" applyNumberFormat="1" applyFont="1" applyFill="1" applyBorder="1" applyAlignment="1">
      <alignment horizontal="center" vertical="center"/>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2" fillId="0" borderId="49" xfId="91" applyNumberFormat="1" applyFont="1" applyFill="1" applyBorder="1" applyAlignment="1">
      <alignment horizontal="center" vertical="center"/>
    </xf>
    <xf numFmtId="0" fontId="12" fillId="0" borderId="46" xfId="91" applyNumberFormat="1" applyFont="1" applyFill="1" applyBorder="1" applyAlignment="1">
      <alignment horizontal="center" vertical="center"/>
    </xf>
    <xf numFmtId="0" fontId="12" fillId="0" borderId="52" xfId="91" applyNumberFormat="1" applyFont="1" applyFill="1" applyBorder="1" applyAlignment="1">
      <alignment horizontal="center" vertical="center"/>
    </xf>
    <xf numFmtId="0" fontId="12" fillId="0" borderId="54" xfId="1" applyNumberFormat="1" applyFont="1" applyFill="1" applyBorder="1" applyAlignment="1">
      <alignment horizontal="center" vertical="center"/>
    </xf>
    <xf numFmtId="0" fontId="12" fillId="0" borderId="38" xfId="1" applyNumberFormat="1" applyFont="1" applyFill="1" applyBorder="1" applyAlignment="1">
      <alignment horizontal="center" vertical="center"/>
    </xf>
    <xf numFmtId="0" fontId="12" fillId="0" borderId="55" xfId="91" applyNumberFormat="1" applyFont="1" applyFill="1" applyBorder="1" applyAlignment="1">
      <alignment horizontal="center" vertical="center"/>
    </xf>
    <xf numFmtId="0" fontId="12" fillId="0" borderId="56" xfId="91" applyNumberFormat="1" applyFont="1" applyFill="1" applyBorder="1" applyAlignment="1">
      <alignment horizontal="center" vertical="center"/>
    </xf>
    <xf numFmtId="0" fontId="40" fillId="25" borderId="2" xfId="19" applyFont="1" applyFill="1" applyBorder="1" applyAlignment="1">
      <alignment horizontal="center" vertical="center" wrapText="1"/>
    </xf>
    <xf numFmtId="0" fontId="38" fillId="25" borderId="2" xfId="2" applyFont="1" applyFill="1" applyBorder="1" applyAlignment="1">
      <alignment horizontal="center" vertical="center" wrapText="1"/>
    </xf>
    <xf numFmtId="0" fontId="40" fillId="0" borderId="2" xfId="19" applyFont="1" applyBorder="1" applyAlignment="1">
      <alignment horizontal="center" vertical="center" wrapText="1"/>
    </xf>
    <xf numFmtId="0" fontId="49" fillId="0" borderId="0" xfId="0" applyFont="1"/>
    <xf numFmtId="0" fontId="39" fillId="0" borderId="0" xfId="90" applyFont="1" applyBorder="1" applyAlignment="1">
      <alignment vertical="center" wrapText="1"/>
    </xf>
    <xf numFmtId="0" fontId="38" fillId="25" borderId="28" xfId="13" applyFont="1" applyFill="1" applyBorder="1" applyAlignment="1">
      <alignment horizontal="center" vertical="center" wrapText="1"/>
    </xf>
    <xf numFmtId="0" fontId="2" fillId="0" borderId="28" xfId="13" applyBorder="1" applyAlignment="1">
      <alignment horizontal="left" vertical="center" wrapText="1"/>
    </xf>
    <xf numFmtId="0" fontId="2" fillId="0" borderId="28" xfId="12" applyFont="1" applyBorder="1" applyAlignment="1">
      <alignment horizontal="left" vertical="center" wrapText="1"/>
    </xf>
    <xf numFmtId="0" fontId="33" fillId="0" borderId="28" xfId="0" applyFont="1" applyBorder="1" applyAlignment="1">
      <alignment vertical="center" wrapText="1"/>
    </xf>
    <xf numFmtId="0" fontId="33" fillId="0" borderId="28" xfId="0" applyFont="1" applyBorder="1" applyAlignment="1">
      <alignment vertical="center"/>
    </xf>
    <xf numFmtId="0" fontId="33" fillId="0" borderId="28" xfId="4" applyFont="1" applyBorder="1" applyAlignment="1">
      <alignment horizontal="left" vertical="center" wrapText="1"/>
    </xf>
    <xf numFmtId="0" fontId="36" fillId="0" borderId="28" xfId="90" applyFill="1" applyBorder="1" applyAlignment="1">
      <alignment vertical="center"/>
    </xf>
    <xf numFmtId="0" fontId="42" fillId="25" borderId="28" xfId="0" applyFont="1" applyFill="1" applyBorder="1" applyAlignment="1">
      <alignment horizontal="center" vertical="center" wrapText="1"/>
    </xf>
    <xf numFmtId="0" fontId="48" fillId="0" borderId="28" xfId="0" applyFont="1" applyBorder="1" applyAlignment="1">
      <alignment horizontal="left" vertical="center" wrapText="1"/>
    </xf>
    <xf numFmtId="0" fontId="48" fillId="0" borderId="28" xfId="0" applyFont="1" applyBorder="1" applyAlignment="1">
      <alignment vertical="center" wrapText="1"/>
    </xf>
    <xf numFmtId="0" fontId="48" fillId="0" borderId="28" xfId="0" applyFont="1" applyBorder="1" applyAlignment="1">
      <alignment horizontal="center" vertical="center"/>
    </xf>
    <xf numFmtId="0" fontId="48" fillId="0" borderId="28" xfId="0" applyFont="1" applyBorder="1" applyAlignment="1">
      <alignment horizontal="center" vertical="center" wrapText="1"/>
    </xf>
    <xf numFmtId="0" fontId="2" fillId="0" borderId="28" xfId="4" applyFont="1" applyBorder="1" applyAlignment="1">
      <alignment horizontal="left" vertical="center" wrapText="1"/>
    </xf>
    <xf numFmtId="0" fontId="33" fillId="0" borderId="28" xfId="0" applyFont="1" applyBorder="1" applyAlignment="1">
      <alignment vertical="top"/>
    </xf>
    <xf numFmtId="0" fontId="38" fillId="25" borderId="28" xfId="12" applyFont="1" applyFill="1" applyBorder="1" applyAlignment="1">
      <alignment horizontal="center" vertical="center" wrapText="1"/>
    </xf>
    <xf numFmtId="17" fontId="2" fillId="0" borderId="28" xfId="3" applyNumberFormat="1" applyBorder="1" applyAlignment="1">
      <alignment horizontal="left" vertical="center" wrapText="1"/>
    </xf>
    <xf numFmtId="0" fontId="33" fillId="0" borderId="28" xfId="0" applyFont="1" applyBorder="1" applyAlignment="1">
      <alignment horizontal="center" vertical="center" wrapText="1"/>
    </xf>
    <xf numFmtId="0" fontId="34" fillId="0" borderId="28" xfId="4" applyFont="1" applyBorder="1" applyAlignment="1">
      <alignment horizontal="left" vertical="center" wrapText="1"/>
    </xf>
    <xf numFmtId="0" fontId="38" fillId="25" borderId="28" xfId="2" applyFont="1" applyFill="1" applyBorder="1" applyAlignment="1">
      <alignment horizontal="center" vertical="center" wrapText="1"/>
    </xf>
    <xf numFmtId="0" fontId="2" fillId="0" borderId="28" xfId="2" applyBorder="1" applyAlignment="1">
      <alignment horizontal="left" vertical="center" wrapText="1"/>
    </xf>
    <xf numFmtId="0" fontId="33" fillId="0" borderId="28" xfId="19" applyFont="1" applyBorder="1" applyAlignment="1">
      <alignment horizontal="left" vertical="center" wrapText="1"/>
    </xf>
    <xf numFmtId="0" fontId="2" fillId="0" borderId="28" xfId="3" applyBorder="1" applyAlignment="1">
      <alignment horizontal="left" vertical="center" wrapText="1"/>
    </xf>
    <xf numFmtId="0" fontId="0" fillId="0" borderId="28" xfId="0" applyBorder="1" applyAlignment="1">
      <alignment horizontal="center" vertical="center" wrapText="1"/>
    </xf>
    <xf numFmtId="0" fontId="36" fillId="0" borderId="28" xfId="90" applyFill="1" applyBorder="1" applyAlignment="1">
      <alignment vertical="center" wrapText="1"/>
    </xf>
    <xf numFmtId="0" fontId="33" fillId="2" borderId="28" xfId="0" applyFont="1" applyFill="1" applyBorder="1" applyAlignment="1">
      <alignment vertical="center" wrapText="1"/>
    </xf>
    <xf numFmtId="0" fontId="0" fillId="0" borderId="28" xfId="0" applyBorder="1" applyAlignment="1">
      <alignment vertical="center"/>
    </xf>
    <xf numFmtId="0" fontId="0" fillId="0" borderId="28" xfId="0" applyBorder="1" applyAlignment="1">
      <alignment wrapText="1"/>
    </xf>
    <xf numFmtId="0" fontId="33" fillId="0" borderId="28" xfId="0" applyFont="1" applyBorder="1" applyAlignment="1">
      <alignment horizontal="left" vertical="center" wrapText="1"/>
    </xf>
    <xf numFmtId="0" fontId="36" fillId="0" borderId="28" xfId="90" applyFill="1" applyBorder="1" applyAlignment="1">
      <alignment horizontal="left" vertical="center" wrapText="1"/>
    </xf>
    <xf numFmtId="0" fontId="33" fillId="2" borderId="28" xfId="0" applyFont="1" applyFill="1" applyBorder="1" applyAlignment="1">
      <alignment horizontal="left" vertical="center" wrapText="1"/>
    </xf>
    <xf numFmtId="0" fontId="33" fillId="0" borderId="28" xfId="0" applyFont="1" applyBorder="1" applyAlignment="1">
      <alignment horizontal="left" vertical="center"/>
    </xf>
    <xf numFmtId="0" fontId="33" fillId="0" borderId="28" xfId="0" applyFont="1" applyBorder="1"/>
    <xf numFmtId="0" fontId="33" fillId="0" borderId="28" xfId="0" applyFont="1" applyBorder="1" applyAlignment="1">
      <alignment horizontal="left" wrapText="1"/>
    </xf>
    <xf numFmtId="0" fontId="2" fillId="0" borderId="58" xfId="4" applyFont="1" applyBorder="1" applyAlignment="1">
      <alignment horizontal="left" vertical="center" wrapText="1"/>
    </xf>
    <xf numFmtId="0" fontId="38" fillId="25" borderId="57" xfId="12" applyFont="1" applyFill="1" applyBorder="1" applyAlignment="1">
      <alignment horizontal="center" vertical="center" wrapText="1"/>
    </xf>
    <xf numFmtId="0" fontId="38" fillId="2" borderId="28" xfId="12" applyFont="1" applyFill="1" applyBorder="1" applyAlignment="1">
      <alignment horizontal="center" vertical="center" wrapText="1"/>
    </xf>
    <xf numFmtId="168" fontId="38" fillId="2" borderId="28" xfId="119" applyNumberFormat="1" applyFont="1" applyFill="1" applyBorder="1" applyAlignment="1">
      <alignment horizontal="center" vertical="center" wrapText="1"/>
    </xf>
    <xf numFmtId="0" fontId="38" fillId="2" borderId="28" xfId="0" applyFont="1" applyFill="1" applyBorder="1" applyAlignment="1">
      <alignment horizontal="center" vertical="center" wrapText="1"/>
    </xf>
    <xf numFmtId="0" fontId="53" fillId="2" borderId="28" xfId="19" applyFont="1" applyFill="1" applyBorder="1" applyAlignment="1">
      <alignment horizontal="center" vertical="center"/>
    </xf>
    <xf numFmtId="17" fontId="53" fillId="2" borderId="28" xfId="19" applyNumberFormat="1" applyFont="1" applyFill="1" applyBorder="1" applyAlignment="1">
      <alignment horizontal="center" vertical="center"/>
    </xf>
    <xf numFmtId="0" fontId="53" fillId="2" borderId="28" xfId="4" applyFont="1" applyFill="1" applyBorder="1" applyAlignment="1">
      <alignment horizontal="center" vertical="center"/>
    </xf>
    <xf numFmtId="0" fontId="0" fillId="0" borderId="0" xfId="0" pivotButton="1"/>
    <xf numFmtId="0" fontId="0" fillId="0" borderId="0" xfId="0" applyAlignment="1">
      <alignment horizontal="left"/>
    </xf>
    <xf numFmtId="10" fontId="0" fillId="0" borderId="0" xfId="0" applyNumberFormat="1"/>
    <xf numFmtId="0" fontId="12" fillId="0" borderId="60" xfId="91" applyNumberFormat="1" applyFont="1" applyFill="1" applyBorder="1" applyAlignment="1">
      <alignment horizontal="center" vertical="center"/>
    </xf>
    <xf numFmtId="0" fontId="12" fillId="0" borderId="61" xfId="91" applyNumberFormat="1" applyFont="1" applyFill="1" applyBorder="1" applyAlignment="1">
      <alignment horizontal="center" vertical="center"/>
    </xf>
    <xf numFmtId="0" fontId="12" fillId="0" borderId="63" xfId="91" applyNumberFormat="1" applyFont="1" applyFill="1" applyBorder="1" applyAlignment="1">
      <alignment horizontal="center" vertical="center"/>
    </xf>
    <xf numFmtId="0" fontId="12" fillId="0" borderId="65" xfId="91" applyNumberFormat="1" applyFont="1" applyFill="1" applyBorder="1" applyAlignment="1">
      <alignment horizontal="center" vertical="center"/>
    </xf>
    <xf numFmtId="0" fontId="12" fillId="0" borderId="66" xfId="91" applyNumberFormat="1" applyFont="1" applyFill="1" applyBorder="1" applyAlignment="1">
      <alignment horizontal="center" vertical="center"/>
    </xf>
    <xf numFmtId="0" fontId="40" fillId="0" borderId="0" xfId="0" applyFont="1" applyAlignment="1">
      <alignment horizontal="center"/>
    </xf>
    <xf numFmtId="0" fontId="12" fillId="0" borderId="0" xfId="0" applyFont="1" applyAlignment="1">
      <alignment horizontal="left" vertical="top" wrapText="1"/>
    </xf>
    <xf numFmtId="0" fontId="12" fillId="0" borderId="68" xfId="91" applyNumberFormat="1" applyFont="1" applyFill="1" applyBorder="1" applyAlignment="1">
      <alignment horizontal="center" vertical="center"/>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62" xfId="91" applyNumberFormat="1" applyFont="1" applyFill="1" applyBorder="1" applyAlignment="1">
      <alignment horizontal="center" vertical="center"/>
    </xf>
    <xf numFmtId="0" fontId="13" fillId="0" borderId="64" xfId="91" applyNumberFormat="1" applyFont="1" applyFill="1" applyBorder="1" applyAlignment="1">
      <alignment horizontal="center" vertical="center"/>
    </xf>
    <xf numFmtId="0" fontId="13" fillId="0" borderId="67" xfId="91" applyNumberFormat="1" applyFont="1" applyFill="1" applyBorder="1" applyAlignment="1">
      <alignment horizontal="center" vertical="center"/>
    </xf>
    <xf numFmtId="166" fontId="0" fillId="0" borderId="0" xfId="0" applyNumberFormat="1"/>
    <xf numFmtId="0" fontId="12" fillId="0" borderId="0" xfId="1" applyNumberFormat="1" applyFont="1" applyFill="1" applyBorder="1" applyAlignment="1">
      <alignment horizontal="center" vertical="center"/>
    </xf>
    <xf numFmtId="9" fontId="0" fillId="0" borderId="0" xfId="0" applyNumberFormat="1"/>
    <xf numFmtId="0" fontId="33" fillId="2" borderId="28" xfId="19" applyFont="1" applyFill="1" applyBorder="1" applyAlignment="1">
      <alignment horizontal="center" vertical="center"/>
    </xf>
    <xf numFmtId="0" fontId="2" fillId="2" borderId="28" xfId="19" applyFill="1" applyBorder="1" applyAlignment="1">
      <alignment horizontal="center" vertical="center"/>
    </xf>
    <xf numFmtId="0" fontId="8" fillId="2" borderId="0" xfId="0" applyFont="1" applyFill="1" applyAlignment="1">
      <alignment horizontal="left" vertical="center" wrapText="1"/>
    </xf>
    <xf numFmtId="0" fontId="41" fillId="0" borderId="0" xfId="90" applyFont="1" applyBorder="1" applyAlignment="1">
      <alignment horizontal="left"/>
    </xf>
    <xf numFmtId="0" fontId="0" fillId="0" borderId="0" xfId="0"/>
    <xf numFmtId="0" fontId="38" fillId="2" borderId="0" xfId="2" applyFont="1" applyFill="1" applyAlignment="1">
      <alignment horizontal="center" vertical="center"/>
    </xf>
    <xf numFmtId="0" fontId="47" fillId="0" borderId="0" xfId="0" applyFont="1" applyAlignment="1">
      <alignment horizontal="left"/>
    </xf>
    <xf numFmtId="0" fontId="47" fillId="0" borderId="29" xfId="0" applyFont="1" applyBorder="1" applyAlignment="1">
      <alignment horizontal="left"/>
    </xf>
    <xf numFmtId="0" fontId="50" fillId="2" borderId="0" xfId="2" applyFont="1" applyFill="1" applyAlignment="1">
      <alignment horizontal="center" vertical="center"/>
    </xf>
    <xf numFmtId="0" fontId="48" fillId="0" borderId="28" xfId="0" applyFont="1" applyBorder="1" applyAlignment="1">
      <alignment horizontal="left" vertical="center" wrapText="1"/>
    </xf>
    <xf numFmtId="0" fontId="42" fillId="25" borderId="28" xfId="0" applyFont="1" applyFill="1" applyBorder="1" applyAlignment="1">
      <alignment horizontal="center" vertical="center" wrapText="1"/>
    </xf>
    <xf numFmtId="0" fontId="48" fillId="0" borderId="28" xfId="0" applyFont="1" applyBorder="1" applyAlignment="1">
      <alignment vertical="center" wrapText="1"/>
    </xf>
    <xf numFmtId="0" fontId="0" fillId="0" borderId="0" xfId="0" applyAlignment="1">
      <alignment horizontal="center"/>
    </xf>
    <xf numFmtId="0" fontId="38" fillId="0" borderId="57" xfId="12" applyFont="1" applyBorder="1" applyAlignment="1">
      <alignment horizontal="center" vertical="center" wrapText="1"/>
    </xf>
    <xf numFmtId="0" fontId="38" fillId="0" borderId="2" xfId="12" applyFont="1" applyBorder="1" applyAlignment="1">
      <alignment horizontal="center" vertical="center" wrapText="1"/>
    </xf>
    <xf numFmtId="0" fontId="4" fillId="2" borderId="0" xfId="2" applyFont="1" applyFill="1" applyAlignment="1">
      <alignment horizontal="left" vertical="center"/>
    </xf>
    <xf numFmtId="0" fontId="3" fillId="2" borderId="0" xfId="2" applyFont="1" applyFill="1" applyAlignment="1">
      <alignment horizontal="left" vertical="center"/>
    </xf>
    <xf numFmtId="0" fontId="3" fillId="2" borderId="0" xfId="2" applyFont="1" applyFill="1" applyAlignment="1">
      <alignment horizontal="center" vertical="center"/>
    </xf>
    <xf numFmtId="0" fontId="12" fillId="2" borderId="0" xfId="0" applyFont="1" applyFill="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left" vertical="top" wrapText="1"/>
    </xf>
    <xf numFmtId="0" fontId="13" fillId="0" borderId="32"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2"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5" xfId="0" applyFont="1" applyBorder="1" applyAlignment="1">
      <alignment horizontal="center" vertical="center" wrapText="1"/>
    </xf>
    <xf numFmtId="0" fontId="12" fillId="0" borderId="50" xfId="1" applyNumberFormat="1" applyFont="1" applyFill="1" applyBorder="1" applyAlignment="1">
      <alignment horizontal="center" vertical="center"/>
    </xf>
    <xf numFmtId="0" fontId="12" fillId="0" borderId="44" xfId="1" applyNumberFormat="1" applyFont="1" applyFill="1" applyBorder="1" applyAlignment="1">
      <alignment horizontal="center" vertical="center"/>
    </xf>
    <xf numFmtId="0" fontId="47" fillId="0" borderId="30" xfId="0" applyFont="1" applyBorder="1" applyAlignment="1">
      <alignment horizontal="left"/>
    </xf>
    <xf numFmtId="0" fontId="12" fillId="0" borderId="47" xfId="1" applyNumberFormat="1" applyFont="1" applyFill="1" applyBorder="1" applyAlignment="1">
      <alignment horizontal="center" vertical="center"/>
    </xf>
  </cellXfs>
  <cellStyles count="279">
    <cellStyle name="20% - Énfasis1 2" xfId="26" xr:uid="{00000000-0005-0000-0000-000000000000}"/>
    <cellStyle name="20% - Énfasis2 2" xfId="27" xr:uid="{00000000-0005-0000-0000-000001000000}"/>
    <cellStyle name="20% - Énfasis3 2" xfId="28" xr:uid="{00000000-0005-0000-0000-000002000000}"/>
    <cellStyle name="20% - Énfasis4 2" xfId="29" xr:uid="{00000000-0005-0000-0000-000003000000}"/>
    <cellStyle name="20% - Énfasis5 2" xfId="30" xr:uid="{00000000-0005-0000-0000-000004000000}"/>
    <cellStyle name="20% - Énfasis6 2" xfId="31" xr:uid="{00000000-0005-0000-0000-000005000000}"/>
    <cellStyle name="40% - Énfasis1 2" xfId="32" xr:uid="{00000000-0005-0000-0000-000006000000}"/>
    <cellStyle name="40% - Énfasis2 2" xfId="33" xr:uid="{00000000-0005-0000-0000-000007000000}"/>
    <cellStyle name="40% - Énfasis3 2" xfId="34" xr:uid="{00000000-0005-0000-0000-000008000000}"/>
    <cellStyle name="40% - Énfasis4 2" xfId="35" xr:uid="{00000000-0005-0000-0000-000009000000}"/>
    <cellStyle name="40% - Énfasis5 2" xfId="36" xr:uid="{00000000-0005-0000-0000-00000A000000}"/>
    <cellStyle name="40% - Énfasis6 2" xfId="37" xr:uid="{00000000-0005-0000-0000-00000B000000}"/>
    <cellStyle name="60% - Énfasis1 2" xfId="38" xr:uid="{00000000-0005-0000-0000-00000C000000}"/>
    <cellStyle name="60% - Énfasis2 2" xfId="39" xr:uid="{00000000-0005-0000-0000-00000D000000}"/>
    <cellStyle name="60% - Énfasis3 2" xfId="40" xr:uid="{00000000-0005-0000-0000-00000E000000}"/>
    <cellStyle name="60% - Énfasis4 2" xfId="41" xr:uid="{00000000-0005-0000-0000-00000F000000}"/>
    <cellStyle name="60% - Énfasis5 2" xfId="42" xr:uid="{00000000-0005-0000-0000-000010000000}"/>
    <cellStyle name="60% - Énfasis6 2" xfId="43" xr:uid="{00000000-0005-0000-0000-000011000000}"/>
    <cellStyle name="Buena 2" xfId="44" xr:uid="{00000000-0005-0000-0000-000012000000}"/>
    <cellStyle name="Cálculo 2" xfId="45" xr:uid="{00000000-0005-0000-0000-000013000000}"/>
    <cellStyle name="Cálculo 2 10" xfId="236" xr:uid="{00000000-0005-0000-0000-000014000000}"/>
    <cellStyle name="Cálculo 2 11" xfId="241" xr:uid="{00000000-0005-0000-0000-000015000000}"/>
    <cellStyle name="Cálculo 2 2" xfId="96" xr:uid="{00000000-0005-0000-0000-000016000000}"/>
    <cellStyle name="Cálculo 2 2 2" xfId="122" xr:uid="{00000000-0005-0000-0000-000017000000}"/>
    <cellStyle name="Cálculo 2 2 2 2" xfId="181" xr:uid="{00000000-0005-0000-0000-000018000000}"/>
    <cellStyle name="Cálculo 2 2 3" xfId="140" xr:uid="{00000000-0005-0000-0000-000019000000}"/>
    <cellStyle name="Cálculo 2 2 3 2" xfId="199" xr:uid="{00000000-0005-0000-0000-00001A000000}"/>
    <cellStyle name="Cálculo 2 2 3 2 2" xfId="259" xr:uid="{00000000-0005-0000-0000-00001B000000}"/>
    <cellStyle name="Cálculo 2 2 3 3" xfId="218" xr:uid="{00000000-0005-0000-0000-00001C000000}"/>
    <cellStyle name="Cálculo 2 2 4" xfId="156" xr:uid="{00000000-0005-0000-0000-00001D000000}"/>
    <cellStyle name="Cálculo 2 2 4 2" xfId="245" xr:uid="{00000000-0005-0000-0000-00001E000000}"/>
    <cellStyle name="Cálculo 2 3" xfId="99" xr:uid="{00000000-0005-0000-0000-00001F000000}"/>
    <cellStyle name="Cálculo 2 3 2" xfId="125" xr:uid="{00000000-0005-0000-0000-000020000000}"/>
    <cellStyle name="Cálculo 2 3 2 2" xfId="184" xr:uid="{00000000-0005-0000-0000-000021000000}"/>
    <cellStyle name="Cálculo 2 3 3" xfId="143" xr:uid="{00000000-0005-0000-0000-000022000000}"/>
    <cellStyle name="Cálculo 2 3 3 2" xfId="202" xr:uid="{00000000-0005-0000-0000-000023000000}"/>
    <cellStyle name="Cálculo 2 3 3 2 2" xfId="262" xr:uid="{00000000-0005-0000-0000-000024000000}"/>
    <cellStyle name="Cálculo 2 3 3 3" xfId="221" xr:uid="{00000000-0005-0000-0000-000025000000}"/>
    <cellStyle name="Cálculo 2 3 4" xfId="159" xr:uid="{00000000-0005-0000-0000-000026000000}"/>
    <cellStyle name="Cálculo 2 3 4 2" xfId="247" xr:uid="{00000000-0005-0000-0000-000027000000}"/>
    <cellStyle name="Cálculo 2 4" xfId="104" xr:uid="{00000000-0005-0000-0000-000028000000}"/>
    <cellStyle name="Cálculo 2 4 2" xfId="130" xr:uid="{00000000-0005-0000-0000-000029000000}"/>
    <cellStyle name="Cálculo 2 4 2 2" xfId="189" xr:uid="{00000000-0005-0000-0000-00002A000000}"/>
    <cellStyle name="Cálculo 2 4 3" xfId="146" xr:uid="{00000000-0005-0000-0000-00002B000000}"/>
    <cellStyle name="Cálculo 2 4 3 2" xfId="205" xr:uid="{00000000-0005-0000-0000-00002C000000}"/>
    <cellStyle name="Cálculo 2 4 3 2 2" xfId="265" xr:uid="{00000000-0005-0000-0000-00002D000000}"/>
    <cellStyle name="Cálculo 2 4 3 3" xfId="224" xr:uid="{00000000-0005-0000-0000-00002E000000}"/>
    <cellStyle name="Cálculo 2 4 4" xfId="164" xr:uid="{00000000-0005-0000-0000-00002F000000}"/>
    <cellStyle name="Cálculo 2 4 4 2" xfId="251" xr:uid="{00000000-0005-0000-0000-000030000000}"/>
    <cellStyle name="Cálculo 2 5" xfId="109" xr:uid="{00000000-0005-0000-0000-000031000000}"/>
    <cellStyle name="Cálculo 2 5 2" xfId="135" xr:uid="{00000000-0005-0000-0000-000032000000}"/>
    <cellStyle name="Cálculo 2 5 2 2" xfId="194" xr:uid="{00000000-0005-0000-0000-000033000000}"/>
    <cellStyle name="Cálculo 2 5 3" xfId="169" xr:uid="{00000000-0005-0000-0000-000034000000}"/>
    <cellStyle name="Cálculo 2 5 3 2" xfId="255" xr:uid="{00000000-0005-0000-0000-000035000000}"/>
    <cellStyle name="Cálculo 2 6" xfId="115" xr:uid="{00000000-0005-0000-0000-000036000000}"/>
    <cellStyle name="Cálculo 2 6 2" xfId="175" xr:uid="{00000000-0005-0000-0000-000037000000}"/>
    <cellStyle name="Cálculo 2 7" xfId="210" xr:uid="{00000000-0005-0000-0000-000038000000}"/>
    <cellStyle name="Cálculo 2 7 2" xfId="270" xr:uid="{00000000-0005-0000-0000-000039000000}"/>
    <cellStyle name="Cálculo 2 8" xfId="208" xr:uid="{00000000-0005-0000-0000-00003A000000}"/>
    <cellStyle name="Cálculo 2 8 2" xfId="268" xr:uid="{00000000-0005-0000-0000-00003B000000}"/>
    <cellStyle name="Cálculo 2 9" xfId="149" xr:uid="{00000000-0005-0000-0000-00003C000000}"/>
    <cellStyle name="Cálculo 2 9 2" xfId="227" xr:uid="{00000000-0005-0000-0000-00003D000000}"/>
    <cellStyle name="Celda de comprobación 2" xfId="46" xr:uid="{00000000-0005-0000-0000-00003E000000}"/>
    <cellStyle name="Celda vinculada 2" xfId="47" xr:uid="{00000000-0005-0000-0000-00003F000000}"/>
    <cellStyle name="Encabezado 4 2" xfId="48" xr:uid="{00000000-0005-0000-0000-000040000000}"/>
    <cellStyle name="Énfasis1 2" xfId="49" xr:uid="{00000000-0005-0000-0000-000041000000}"/>
    <cellStyle name="Énfasis2 2" xfId="50" xr:uid="{00000000-0005-0000-0000-000042000000}"/>
    <cellStyle name="Énfasis3 2" xfId="51" xr:uid="{00000000-0005-0000-0000-000043000000}"/>
    <cellStyle name="Énfasis4 2" xfId="52" xr:uid="{00000000-0005-0000-0000-000044000000}"/>
    <cellStyle name="Énfasis5 2" xfId="53" xr:uid="{00000000-0005-0000-0000-000045000000}"/>
    <cellStyle name="Énfasis6 2" xfId="54" xr:uid="{00000000-0005-0000-0000-000046000000}"/>
    <cellStyle name="Entrada 2" xfId="55" xr:uid="{00000000-0005-0000-0000-000047000000}"/>
    <cellStyle name="Entrada 2 10" xfId="232" xr:uid="{00000000-0005-0000-0000-000048000000}"/>
    <cellStyle name="Entrada 2 11" xfId="233" xr:uid="{00000000-0005-0000-0000-000049000000}"/>
    <cellStyle name="Entrada 2 2" xfId="97" xr:uid="{00000000-0005-0000-0000-00004A000000}"/>
    <cellStyle name="Entrada 2 2 2" xfId="123" xr:uid="{00000000-0005-0000-0000-00004B000000}"/>
    <cellStyle name="Entrada 2 2 2 2" xfId="182" xr:uid="{00000000-0005-0000-0000-00004C000000}"/>
    <cellStyle name="Entrada 2 2 3" xfId="141" xr:uid="{00000000-0005-0000-0000-00004D000000}"/>
    <cellStyle name="Entrada 2 2 3 2" xfId="200" xr:uid="{00000000-0005-0000-0000-00004E000000}"/>
    <cellStyle name="Entrada 2 2 3 2 2" xfId="260" xr:uid="{00000000-0005-0000-0000-00004F000000}"/>
    <cellStyle name="Entrada 2 2 3 3" xfId="219" xr:uid="{00000000-0005-0000-0000-000050000000}"/>
    <cellStyle name="Entrada 2 2 4" xfId="157" xr:uid="{00000000-0005-0000-0000-000051000000}"/>
    <cellStyle name="Entrada 2 2 4 2" xfId="246" xr:uid="{00000000-0005-0000-0000-000052000000}"/>
    <cellStyle name="Entrada 2 3" xfId="100" xr:uid="{00000000-0005-0000-0000-000053000000}"/>
    <cellStyle name="Entrada 2 3 2" xfId="126" xr:uid="{00000000-0005-0000-0000-000054000000}"/>
    <cellStyle name="Entrada 2 3 2 2" xfId="185" xr:uid="{00000000-0005-0000-0000-000055000000}"/>
    <cellStyle name="Entrada 2 3 3" xfId="144" xr:uid="{00000000-0005-0000-0000-000056000000}"/>
    <cellStyle name="Entrada 2 3 3 2" xfId="203" xr:uid="{00000000-0005-0000-0000-000057000000}"/>
    <cellStyle name="Entrada 2 3 3 2 2" xfId="263" xr:uid="{00000000-0005-0000-0000-000058000000}"/>
    <cellStyle name="Entrada 2 3 3 3" xfId="222" xr:uid="{00000000-0005-0000-0000-000059000000}"/>
    <cellStyle name="Entrada 2 3 4" xfId="160" xr:uid="{00000000-0005-0000-0000-00005A000000}"/>
    <cellStyle name="Entrada 2 3 4 2" xfId="248" xr:uid="{00000000-0005-0000-0000-00005B000000}"/>
    <cellStyle name="Entrada 2 4" xfId="105" xr:uid="{00000000-0005-0000-0000-00005C000000}"/>
    <cellStyle name="Entrada 2 4 2" xfId="131" xr:uid="{00000000-0005-0000-0000-00005D000000}"/>
    <cellStyle name="Entrada 2 4 2 2" xfId="190" xr:uid="{00000000-0005-0000-0000-00005E000000}"/>
    <cellStyle name="Entrada 2 4 3" xfId="147" xr:uid="{00000000-0005-0000-0000-00005F000000}"/>
    <cellStyle name="Entrada 2 4 3 2" xfId="206" xr:uid="{00000000-0005-0000-0000-000060000000}"/>
    <cellStyle name="Entrada 2 4 3 2 2" xfId="266" xr:uid="{00000000-0005-0000-0000-000061000000}"/>
    <cellStyle name="Entrada 2 4 3 3" xfId="225" xr:uid="{00000000-0005-0000-0000-000062000000}"/>
    <cellStyle name="Entrada 2 4 4" xfId="165" xr:uid="{00000000-0005-0000-0000-000063000000}"/>
    <cellStyle name="Entrada 2 4 4 2" xfId="252" xr:uid="{00000000-0005-0000-0000-000064000000}"/>
    <cellStyle name="Entrada 2 5" xfId="110" xr:uid="{00000000-0005-0000-0000-000065000000}"/>
    <cellStyle name="Entrada 2 5 2" xfId="136" xr:uid="{00000000-0005-0000-0000-000066000000}"/>
    <cellStyle name="Entrada 2 5 2 2" xfId="195" xr:uid="{00000000-0005-0000-0000-000067000000}"/>
    <cellStyle name="Entrada 2 5 3" xfId="170" xr:uid="{00000000-0005-0000-0000-000068000000}"/>
    <cellStyle name="Entrada 2 5 3 2" xfId="256" xr:uid="{00000000-0005-0000-0000-000069000000}"/>
    <cellStyle name="Entrada 2 6" xfId="116" xr:uid="{00000000-0005-0000-0000-00006A000000}"/>
    <cellStyle name="Entrada 2 6 2" xfId="176" xr:uid="{00000000-0005-0000-0000-00006B000000}"/>
    <cellStyle name="Entrada 2 7" xfId="212" xr:uid="{00000000-0005-0000-0000-00006C000000}"/>
    <cellStyle name="Entrada 2 7 2" xfId="272" xr:uid="{00000000-0005-0000-0000-00006D000000}"/>
    <cellStyle name="Entrada 2 8" xfId="211" xr:uid="{00000000-0005-0000-0000-00006E000000}"/>
    <cellStyle name="Entrada 2 8 2" xfId="271" xr:uid="{00000000-0005-0000-0000-00006F000000}"/>
    <cellStyle name="Entrada 2 9" xfId="150" xr:uid="{00000000-0005-0000-0000-000070000000}"/>
    <cellStyle name="Entrada 2 9 2" xfId="228" xr:uid="{00000000-0005-0000-0000-000071000000}"/>
    <cellStyle name="Hipervínculo" xfId="90" builtinId="8"/>
    <cellStyle name="Hipervínculo 2" xfId="23" xr:uid="{00000000-0005-0000-0000-000073000000}"/>
    <cellStyle name="Hipervínculo 2 2" xfId="57" xr:uid="{00000000-0005-0000-0000-000074000000}"/>
    <cellStyle name="Hipervínculo 2 3" xfId="56" xr:uid="{00000000-0005-0000-0000-000075000000}"/>
    <cellStyle name="Incorrecto 2" xfId="58" xr:uid="{00000000-0005-0000-0000-000076000000}"/>
    <cellStyle name="Millares" xfId="92" builtinId="3"/>
    <cellStyle name="Millares 2" xfId="119" xr:uid="{00000000-0005-0000-0000-000078000000}"/>
    <cellStyle name="Millares 3" xfId="93" xr:uid="{00000000-0005-0000-0000-000079000000}"/>
    <cellStyle name="Moneda" xfId="91" builtinId="4"/>
    <cellStyle name="Neutral 2" xfId="59" xr:uid="{00000000-0005-0000-0000-00007B000000}"/>
    <cellStyle name="Normal" xfId="0" builtinId="0"/>
    <cellStyle name="Normal 10" xfId="24" xr:uid="{00000000-0005-0000-0000-00007D000000}"/>
    <cellStyle name="Normal 11" xfId="2" xr:uid="{00000000-0005-0000-0000-00007E000000}"/>
    <cellStyle name="Normal 12" xfId="60" xr:uid="{00000000-0005-0000-0000-00007F000000}"/>
    <cellStyle name="Normal 13" xfId="25" xr:uid="{00000000-0005-0000-0000-000080000000}"/>
    <cellStyle name="Normal 2" xfId="3" xr:uid="{00000000-0005-0000-0000-000081000000}"/>
    <cellStyle name="Normal 2 2" xfId="7" xr:uid="{00000000-0005-0000-0000-000082000000}"/>
    <cellStyle name="Normal 2 2 2" xfId="17" xr:uid="{00000000-0005-0000-0000-000083000000}"/>
    <cellStyle name="Normal 3" xfId="4" xr:uid="{00000000-0005-0000-0000-000084000000}"/>
    <cellStyle name="Normal 3 2" xfId="8" xr:uid="{00000000-0005-0000-0000-000085000000}"/>
    <cellStyle name="Normal 3 2 2" xfId="18" xr:uid="{00000000-0005-0000-0000-000086000000}"/>
    <cellStyle name="Normal 3 2 2 2" xfId="64" xr:uid="{00000000-0005-0000-0000-000087000000}"/>
    <cellStyle name="Normal 3 2 2 3" xfId="63" xr:uid="{00000000-0005-0000-0000-000088000000}"/>
    <cellStyle name="Normal 3 2 3" xfId="65" xr:uid="{00000000-0005-0000-0000-000089000000}"/>
    <cellStyle name="Normal 3 2 4" xfId="62" xr:uid="{00000000-0005-0000-0000-00008A000000}"/>
    <cellStyle name="Normal 3 3" xfId="14" xr:uid="{00000000-0005-0000-0000-00008B000000}"/>
    <cellStyle name="Normal 3 3 2" xfId="67" xr:uid="{00000000-0005-0000-0000-00008C000000}"/>
    <cellStyle name="Normal 3 3 3" xfId="66" xr:uid="{00000000-0005-0000-0000-00008D000000}"/>
    <cellStyle name="Normal 3 4" xfId="68" xr:uid="{00000000-0005-0000-0000-00008E000000}"/>
    <cellStyle name="Normal 3 5" xfId="61" xr:uid="{00000000-0005-0000-0000-00008F000000}"/>
    <cellStyle name="Normal 4" xfId="5" xr:uid="{00000000-0005-0000-0000-000090000000}"/>
    <cellStyle name="Normal 4 2" xfId="9" xr:uid="{00000000-0005-0000-0000-000091000000}"/>
    <cellStyle name="Normal 4 2 2" xfId="19" xr:uid="{00000000-0005-0000-0000-000092000000}"/>
    <cellStyle name="Normal 4 3" xfId="15" xr:uid="{00000000-0005-0000-0000-000093000000}"/>
    <cellStyle name="Normal 5" xfId="6" xr:uid="{00000000-0005-0000-0000-000094000000}"/>
    <cellStyle name="Normal 5 2" xfId="16" xr:uid="{00000000-0005-0000-0000-000095000000}"/>
    <cellStyle name="Normal 5 2 2" xfId="71" xr:uid="{00000000-0005-0000-0000-000096000000}"/>
    <cellStyle name="Normal 5 2 3" xfId="70" xr:uid="{00000000-0005-0000-0000-000097000000}"/>
    <cellStyle name="Normal 5 3" xfId="72" xr:uid="{00000000-0005-0000-0000-000098000000}"/>
    <cellStyle name="Normal 5 4" xfId="69" xr:uid="{00000000-0005-0000-0000-000099000000}"/>
    <cellStyle name="Normal 6" xfId="11" xr:uid="{00000000-0005-0000-0000-00009A000000}"/>
    <cellStyle name="Normal 6 2" xfId="13" xr:uid="{00000000-0005-0000-0000-00009B000000}"/>
    <cellStyle name="Normal 7" xfId="12" xr:uid="{00000000-0005-0000-0000-00009C000000}"/>
    <cellStyle name="Normal 7 2" xfId="74" xr:uid="{00000000-0005-0000-0000-00009D000000}"/>
    <cellStyle name="Normal 7 3" xfId="73" xr:uid="{00000000-0005-0000-0000-00009E000000}"/>
    <cellStyle name="Normal 8" xfId="21" xr:uid="{00000000-0005-0000-0000-00009F000000}"/>
    <cellStyle name="Normal 9" xfId="22" xr:uid="{00000000-0005-0000-0000-0000A0000000}"/>
    <cellStyle name="Normal 9 2" xfId="76" xr:uid="{00000000-0005-0000-0000-0000A1000000}"/>
    <cellStyle name="Normal 9 3" xfId="75" xr:uid="{00000000-0005-0000-0000-0000A2000000}"/>
    <cellStyle name="Notas 2" xfId="77" xr:uid="{00000000-0005-0000-0000-0000A3000000}"/>
    <cellStyle name="Notas 2 10" xfId="234" xr:uid="{00000000-0005-0000-0000-0000A4000000}"/>
    <cellStyle name="Notas 2 11" xfId="239" xr:uid="{00000000-0005-0000-0000-0000A5000000}"/>
    <cellStyle name="Notas 2 2" xfId="98" xr:uid="{00000000-0005-0000-0000-0000A6000000}"/>
    <cellStyle name="Notas 2 2 2" xfId="124" xr:uid="{00000000-0005-0000-0000-0000A7000000}"/>
    <cellStyle name="Notas 2 2 2 2" xfId="183" xr:uid="{00000000-0005-0000-0000-0000A8000000}"/>
    <cellStyle name="Notas 2 2 3" xfId="142" xr:uid="{00000000-0005-0000-0000-0000A9000000}"/>
    <cellStyle name="Notas 2 2 3 2" xfId="201" xr:uid="{00000000-0005-0000-0000-0000AA000000}"/>
    <cellStyle name="Notas 2 2 3 2 2" xfId="261" xr:uid="{00000000-0005-0000-0000-0000AB000000}"/>
    <cellStyle name="Notas 2 2 3 3" xfId="220" xr:uid="{00000000-0005-0000-0000-0000AC000000}"/>
    <cellStyle name="Notas 2 2 4" xfId="158" xr:uid="{00000000-0005-0000-0000-0000AD000000}"/>
    <cellStyle name="Notas 2 3" xfId="101" xr:uid="{00000000-0005-0000-0000-0000AE000000}"/>
    <cellStyle name="Notas 2 3 2" xfId="127" xr:uid="{00000000-0005-0000-0000-0000AF000000}"/>
    <cellStyle name="Notas 2 3 2 2" xfId="186" xr:uid="{00000000-0005-0000-0000-0000B0000000}"/>
    <cellStyle name="Notas 2 3 3" xfId="145" xr:uid="{00000000-0005-0000-0000-0000B1000000}"/>
    <cellStyle name="Notas 2 3 3 2" xfId="204" xr:uid="{00000000-0005-0000-0000-0000B2000000}"/>
    <cellStyle name="Notas 2 3 3 2 2" xfId="264" xr:uid="{00000000-0005-0000-0000-0000B3000000}"/>
    <cellStyle name="Notas 2 3 3 3" xfId="223" xr:uid="{00000000-0005-0000-0000-0000B4000000}"/>
    <cellStyle name="Notas 2 3 4" xfId="161" xr:uid="{00000000-0005-0000-0000-0000B5000000}"/>
    <cellStyle name="Notas 2 4" xfId="106" xr:uid="{00000000-0005-0000-0000-0000B6000000}"/>
    <cellStyle name="Notas 2 4 2" xfId="132" xr:uid="{00000000-0005-0000-0000-0000B7000000}"/>
    <cellStyle name="Notas 2 4 2 2" xfId="191" xr:uid="{00000000-0005-0000-0000-0000B8000000}"/>
    <cellStyle name="Notas 2 4 3" xfId="148" xr:uid="{00000000-0005-0000-0000-0000B9000000}"/>
    <cellStyle name="Notas 2 4 3 2" xfId="207" xr:uid="{00000000-0005-0000-0000-0000BA000000}"/>
    <cellStyle name="Notas 2 4 3 2 2" xfId="267" xr:uid="{00000000-0005-0000-0000-0000BB000000}"/>
    <cellStyle name="Notas 2 4 3 3" xfId="226" xr:uid="{00000000-0005-0000-0000-0000BC000000}"/>
    <cellStyle name="Notas 2 4 4" xfId="166" xr:uid="{00000000-0005-0000-0000-0000BD000000}"/>
    <cellStyle name="Notas 2 5" xfId="111" xr:uid="{00000000-0005-0000-0000-0000BE000000}"/>
    <cellStyle name="Notas 2 5 2" xfId="137" xr:uid="{00000000-0005-0000-0000-0000BF000000}"/>
    <cellStyle name="Notas 2 5 2 2" xfId="196" xr:uid="{00000000-0005-0000-0000-0000C0000000}"/>
    <cellStyle name="Notas 2 5 3" xfId="171" xr:uid="{00000000-0005-0000-0000-0000C1000000}"/>
    <cellStyle name="Notas 2 6" xfId="117" xr:uid="{00000000-0005-0000-0000-0000C2000000}"/>
    <cellStyle name="Notas 2 6 2" xfId="177" xr:uid="{00000000-0005-0000-0000-0000C3000000}"/>
    <cellStyle name="Notas 2 7" xfId="213" xr:uid="{00000000-0005-0000-0000-0000C4000000}"/>
    <cellStyle name="Notas 2 7 2" xfId="273" xr:uid="{00000000-0005-0000-0000-0000C5000000}"/>
    <cellStyle name="Notas 2 8" xfId="209" xr:uid="{00000000-0005-0000-0000-0000C6000000}"/>
    <cellStyle name="Notas 2 8 2" xfId="269" xr:uid="{00000000-0005-0000-0000-0000C7000000}"/>
    <cellStyle name="Notas 2 9" xfId="151" xr:uid="{00000000-0005-0000-0000-0000C8000000}"/>
    <cellStyle name="Notas 2 9 2" xfId="278" xr:uid="{00000000-0005-0000-0000-0000C9000000}"/>
    <cellStyle name="Notas 2 9 3" xfId="229" xr:uid="{00000000-0005-0000-0000-0000CA000000}"/>
    <cellStyle name="Porcentaje" xfId="1" builtinId="5"/>
    <cellStyle name="Porcentaje 2" xfId="20" xr:uid="{00000000-0005-0000-0000-0000CC000000}"/>
    <cellStyle name="Porcentaje 2 2" xfId="79" xr:uid="{00000000-0005-0000-0000-0000CD000000}"/>
    <cellStyle name="Porcentaje 2 3" xfId="78" xr:uid="{00000000-0005-0000-0000-0000CE000000}"/>
    <cellStyle name="Porcentaje 3" xfId="10" xr:uid="{00000000-0005-0000-0000-0000CF000000}"/>
    <cellStyle name="Porcentaje 3 2" xfId="81" xr:uid="{00000000-0005-0000-0000-0000D0000000}"/>
    <cellStyle name="Porcentaje 3 3" xfId="80" xr:uid="{00000000-0005-0000-0000-0000D1000000}"/>
    <cellStyle name="Salida 2" xfId="82" xr:uid="{00000000-0005-0000-0000-0000D2000000}"/>
    <cellStyle name="Salida 2 10" xfId="242" xr:uid="{00000000-0005-0000-0000-0000D3000000}"/>
    <cellStyle name="Salida 2 11" xfId="235" xr:uid="{00000000-0005-0000-0000-0000D4000000}"/>
    <cellStyle name="Salida 2 2" xfId="94" xr:uid="{00000000-0005-0000-0000-0000D5000000}"/>
    <cellStyle name="Salida 2 2 2" xfId="120" xr:uid="{00000000-0005-0000-0000-0000D6000000}"/>
    <cellStyle name="Salida 2 2 2 2" xfId="179" xr:uid="{00000000-0005-0000-0000-0000D7000000}"/>
    <cellStyle name="Salida 2 2 3" xfId="154" xr:uid="{00000000-0005-0000-0000-0000D8000000}"/>
    <cellStyle name="Salida 2 2 3 2" xfId="243" xr:uid="{00000000-0005-0000-0000-0000D9000000}"/>
    <cellStyle name="Salida 2 3" xfId="102" xr:uid="{00000000-0005-0000-0000-0000DA000000}"/>
    <cellStyle name="Salida 2 3 2" xfId="128" xr:uid="{00000000-0005-0000-0000-0000DB000000}"/>
    <cellStyle name="Salida 2 3 2 2" xfId="187" xr:uid="{00000000-0005-0000-0000-0000DC000000}"/>
    <cellStyle name="Salida 2 3 3" xfId="162" xr:uid="{00000000-0005-0000-0000-0000DD000000}"/>
    <cellStyle name="Salida 2 3 3 2" xfId="249" xr:uid="{00000000-0005-0000-0000-0000DE000000}"/>
    <cellStyle name="Salida 2 4" xfId="107" xr:uid="{00000000-0005-0000-0000-0000DF000000}"/>
    <cellStyle name="Salida 2 4 2" xfId="133" xr:uid="{00000000-0005-0000-0000-0000E0000000}"/>
    <cellStyle name="Salida 2 4 2 2" xfId="192" xr:uid="{00000000-0005-0000-0000-0000E1000000}"/>
    <cellStyle name="Salida 2 4 3" xfId="167" xr:uid="{00000000-0005-0000-0000-0000E2000000}"/>
    <cellStyle name="Salida 2 4 3 2" xfId="253" xr:uid="{00000000-0005-0000-0000-0000E3000000}"/>
    <cellStyle name="Salida 2 5" xfId="112" xr:uid="{00000000-0005-0000-0000-0000E4000000}"/>
    <cellStyle name="Salida 2 5 2" xfId="138" xr:uid="{00000000-0005-0000-0000-0000E5000000}"/>
    <cellStyle name="Salida 2 5 2 2" xfId="197" xr:uid="{00000000-0005-0000-0000-0000E6000000}"/>
    <cellStyle name="Salida 2 5 3" xfId="172" xr:uid="{00000000-0005-0000-0000-0000E7000000}"/>
    <cellStyle name="Salida 2 5 3 2" xfId="257" xr:uid="{00000000-0005-0000-0000-0000E8000000}"/>
    <cellStyle name="Salida 2 6" xfId="114" xr:uid="{00000000-0005-0000-0000-0000E9000000}"/>
    <cellStyle name="Salida 2 6 2" xfId="174" xr:uid="{00000000-0005-0000-0000-0000EA000000}"/>
    <cellStyle name="Salida 2 7" xfId="214" xr:uid="{00000000-0005-0000-0000-0000EB000000}"/>
    <cellStyle name="Salida 2 7 2" xfId="274" xr:uid="{00000000-0005-0000-0000-0000EC000000}"/>
    <cellStyle name="Salida 2 8" xfId="216" xr:uid="{00000000-0005-0000-0000-0000ED000000}"/>
    <cellStyle name="Salida 2 8 2" xfId="276" xr:uid="{00000000-0005-0000-0000-0000EE000000}"/>
    <cellStyle name="Salida 2 9" xfId="152" xr:uid="{00000000-0005-0000-0000-0000EF000000}"/>
    <cellStyle name="Salida 2 9 2" xfId="230" xr:uid="{00000000-0005-0000-0000-0000F0000000}"/>
    <cellStyle name="Texto de advertencia 2" xfId="83" xr:uid="{00000000-0005-0000-0000-0000F1000000}"/>
    <cellStyle name="Texto explicativo 2" xfId="84" xr:uid="{00000000-0005-0000-0000-0000F2000000}"/>
    <cellStyle name="Título 1 2" xfId="86" xr:uid="{00000000-0005-0000-0000-0000F3000000}"/>
    <cellStyle name="Título 2 2" xfId="87" xr:uid="{00000000-0005-0000-0000-0000F4000000}"/>
    <cellStyle name="Título 3 2" xfId="88" xr:uid="{00000000-0005-0000-0000-0000F5000000}"/>
    <cellStyle name="Título 3 2 2" xfId="240" xr:uid="{00000000-0005-0000-0000-0000F6000000}"/>
    <cellStyle name="Título 4" xfId="85" xr:uid="{00000000-0005-0000-0000-0000F7000000}"/>
    <cellStyle name="Total 2" xfId="89" xr:uid="{00000000-0005-0000-0000-0000F8000000}"/>
    <cellStyle name="Total 2 10" xfId="238" xr:uid="{00000000-0005-0000-0000-0000F9000000}"/>
    <cellStyle name="Total 2 11" xfId="237" xr:uid="{00000000-0005-0000-0000-0000FA000000}"/>
    <cellStyle name="Total 2 2" xfId="95" xr:uid="{00000000-0005-0000-0000-0000FB000000}"/>
    <cellStyle name="Total 2 2 2" xfId="121" xr:uid="{00000000-0005-0000-0000-0000FC000000}"/>
    <cellStyle name="Total 2 2 2 2" xfId="180" xr:uid="{00000000-0005-0000-0000-0000FD000000}"/>
    <cellStyle name="Total 2 2 3" xfId="155" xr:uid="{00000000-0005-0000-0000-0000FE000000}"/>
    <cellStyle name="Total 2 2 3 2" xfId="244" xr:uid="{00000000-0005-0000-0000-0000FF000000}"/>
    <cellStyle name="Total 2 3" xfId="103" xr:uid="{00000000-0005-0000-0000-000000010000}"/>
    <cellStyle name="Total 2 3 2" xfId="129" xr:uid="{00000000-0005-0000-0000-000001010000}"/>
    <cellStyle name="Total 2 3 2 2" xfId="188" xr:uid="{00000000-0005-0000-0000-000002010000}"/>
    <cellStyle name="Total 2 3 3" xfId="163" xr:uid="{00000000-0005-0000-0000-000003010000}"/>
    <cellStyle name="Total 2 3 3 2" xfId="250" xr:uid="{00000000-0005-0000-0000-000004010000}"/>
    <cellStyle name="Total 2 4" xfId="108" xr:uid="{00000000-0005-0000-0000-000005010000}"/>
    <cellStyle name="Total 2 4 2" xfId="134" xr:uid="{00000000-0005-0000-0000-000006010000}"/>
    <cellStyle name="Total 2 4 2 2" xfId="193" xr:uid="{00000000-0005-0000-0000-000007010000}"/>
    <cellStyle name="Total 2 4 3" xfId="168" xr:uid="{00000000-0005-0000-0000-000008010000}"/>
    <cellStyle name="Total 2 4 3 2" xfId="254" xr:uid="{00000000-0005-0000-0000-000009010000}"/>
    <cellStyle name="Total 2 5" xfId="113" xr:uid="{00000000-0005-0000-0000-00000A010000}"/>
    <cellStyle name="Total 2 5 2" xfId="139" xr:uid="{00000000-0005-0000-0000-00000B010000}"/>
    <cellStyle name="Total 2 5 2 2" xfId="198" xr:uid="{00000000-0005-0000-0000-00000C010000}"/>
    <cellStyle name="Total 2 5 3" xfId="173" xr:uid="{00000000-0005-0000-0000-00000D010000}"/>
    <cellStyle name="Total 2 5 3 2" xfId="258" xr:uid="{00000000-0005-0000-0000-00000E010000}"/>
    <cellStyle name="Total 2 6" xfId="118" xr:uid="{00000000-0005-0000-0000-00000F010000}"/>
    <cellStyle name="Total 2 6 2" xfId="178" xr:uid="{00000000-0005-0000-0000-000010010000}"/>
    <cellStyle name="Total 2 7" xfId="215" xr:uid="{00000000-0005-0000-0000-000011010000}"/>
    <cellStyle name="Total 2 7 2" xfId="275" xr:uid="{00000000-0005-0000-0000-000012010000}"/>
    <cellStyle name="Total 2 8" xfId="217" xr:uid="{00000000-0005-0000-0000-000013010000}"/>
    <cellStyle name="Total 2 8 2" xfId="277" xr:uid="{00000000-0005-0000-0000-000014010000}"/>
    <cellStyle name="Total 2 9" xfId="153" xr:uid="{00000000-0005-0000-0000-000015010000}"/>
    <cellStyle name="Total 2 9 2" xfId="231" xr:uid="{00000000-0005-0000-0000-000016010000}"/>
  </cellStyles>
  <dxfs count="7">
    <dxf>
      <fill>
        <patternFill>
          <bgColor rgb="FFFF0000"/>
        </patternFill>
      </fill>
    </dxf>
    <dxf>
      <fill>
        <patternFill>
          <bgColor rgb="FFFF0000"/>
        </patternFill>
      </fill>
    </dxf>
    <dxf>
      <numFmt numFmtId="13" formatCode="0%"/>
    </dxf>
    <dxf>
      <numFmt numFmtId="166" formatCode="0.0%"/>
    </dxf>
    <dxf>
      <numFmt numFmtId="166" formatCode="0.0%"/>
    </dxf>
    <dxf>
      <numFmt numFmtId="166" formatCode="0.0%"/>
    </dxf>
    <dxf>
      <numFmt numFmtId="166" formatCode="0.0%"/>
    </dxf>
  </dxfs>
  <tableStyles count="1" defaultTableStyle="TableStyleMedium2" defaultPivotStyle="PivotStyleLight16">
    <tableStyle name="Invisible" pivot="0" table="0" count="0" xr9:uid="{3D69826B-2D46-4156-A685-627B0EAD0EE5}"/>
  </tableStyles>
  <colors>
    <mruColors>
      <color rgb="FFB3CDDF"/>
      <color rgb="FF2F3D55"/>
      <color rgb="FFED7D31"/>
      <color rgb="FFE2671C"/>
      <color rgb="FFDFEAF1"/>
      <color rgb="FF3A7A20"/>
      <color rgb="FF439E1E"/>
      <color rgb="FF1C3E68"/>
      <color rgb="FF2A3A5A"/>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Tecnología!TablaDinámica1</c:name>
    <c:fmtId val="21"/>
  </c:pivotSource>
  <c:chart>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949150105315758E-2"/>
          <c:y val="5.6287686711501472E-2"/>
          <c:w val="0.94069581155475546"/>
          <c:h val="0.48300252211187655"/>
        </c:manualLayout>
      </c:layout>
      <c:barChart>
        <c:barDir val="col"/>
        <c:grouping val="clustered"/>
        <c:varyColors val="0"/>
        <c:ser>
          <c:idx val="0"/>
          <c:order val="0"/>
          <c:tx>
            <c:strRef>
              <c:f>'Por Tecnología'!$C$23</c:f>
              <c:strCache>
                <c:ptCount val="1"/>
                <c:pt idx="0">
                  <c:v>Número de Taladros</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Tecnología'!$B$24:$B$47</c:f>
              <c:strCache>
                <c:ptCount val="23"/>
                <c:pt idx="0">
                  <c:v>NO DISPONIBLE</c:v>
                </c:pt>
                <c:pt idx="1">
                  <c:v>MECÁNICO</c:v>
                </c:pt>
                <c:pt idx="2">
                  <c:v>DC</c:v>
                </c:pt>
                <c:pt idx="3">
                  <c:v>CONVENCIONAL</c:v>
                </c:pt>
                <c:pt idx="4">
                  <c:v>AC/VFD</c:v>
                </c:pt>
                <c:pt idx="5">
                  <c:v>AUTOPROPULSABLE</c:v>
                </c:pt>
                <c:pt idx="6">
                  <c:v>NO DISPONIBLE </c:v>
                </c:pt>
                <c:pt idx="7">
                  <c:v>SCR</c:v>
                </c:pt>
                <c:pt idx="8">
                  <c:v>PALANCAJE</c:v>
                </c:pt>
                <c:pt idx="9">
                  <c:v>MESA ROTATORIA</c:v>
                </c:pt>
                <c:pt idx="10">
                  <c:v>DC/SCR</c:v>
                </c:pt>
                <c:pt idx="11">
                  <c:v>AUTOPROPULSABLE - TORRE TELESCOPICA </c:v>
                </c:pt>
                <c:pt idx="12">
                  <c:v>SELF STANDING</c:v>
                </c:pt>
                <c:pt idx="13">
                  <c:v>HIDRAULICO DC-SCR</c:v>
                </c:pt>
                <c:pt idx="14">
                  <c:v>AC/SCR</c:v>
                </c:pt>
                <c:pt idx="15">
                  <c:v>AC</c:v>
                </c:pt>
                <c:pt idx="16">
                  <c:v>FLEX RIG AC/VFD</c:v>
                </c:pt>
                <c:pt idx="17">
                  <c:v>VFD</c:v>
                </c:pt>
                <c:pt idx="18">
                  <c:v>HH</c:v>
                </c:pt>
                <c:pt idx="19">
                  <c:v>FLUSH  BY</c:v>
                </c:pt>
                <c:pt idx="20">
                  <c:v>Drilling</c:v>
                </c:pt>
                <c:pt idx="21">
                  <c:v>HELICOPORTABLE  - TORRE TELESCOPICA </c:v>
                </c:pt>
                <c:pt idx="22">
                  <c:v>(en blanco)</c:v>
                </c:pt>
              </c:strCache>
            </c:strRef>
          </c:cat>
          <c:val>
            <c:numRef>
              <c:f>'Por Tecnología'!$C$24:$C$47</c:f>
              <c:numCache>
                <c:formatCode>General</c:formatCode>
                <c:ptCount val="23"/>
                <c:pt idx="0">
                  <c:v>86</c:v>
                </c:pt>
                <c:pt idx="1">
                  <c:v>35</c:v>
                </c:pt>
                <c:pt idx="2">
                  <c:v>35</c:v>
                </c:pt>
                <c:pt idx="3">
                  <c:v>30</c:v>
                </c:pt>
                <c:pt idx="4">
                  <c:v>19</c:v>
                </c:pt>
                <c:pt idx="5">
                  <c:v>16</c:v>
                </c:pt>
                <c:pt idx="6">
                  <c:v>13</c:v>
                </c:pt>
                <c:pt idx="7">
                  <c:v>12</c:v>
                </c:pt>
                <c:pt idx="8">
                  <c:v>8</c:v>
                </c:pt>
                <c:pt idx="9">
                  <c:v>8</c:v>
                </c:pt>
                <c:pt idx="10">
                  <c:v>8</c:v>
                </c:pt>
                <c:pt idx="11">
                  <c:v>6</c:v>
                </c:pt>
                <c:pt idx="12">
                  <c:v>5</c:v>
                </c:pt>
                <c:pt idx="13">
                  <c:v>4</c:v>
                </c:pt>
                <c:pt idx="14">
                  <c:v>4</c:v>
                </c:pt>
                <c:pt idx="15">
                  <c:v>3</c:v>
                </c:pt>
                <c:pt idx="16">
                  <c:v>3</c:v>
                </c:pt>
                <c:pt idx="17">
                  <c:v>2</c:v>
                </c:pt>
                <c:pt idx="18">
                  <c:v>2</c:v>
                </c:pt>
                <c:pt idx="19">
                  <c:v>1</c:v>
                </c:pt>
                <c:pt idx="20">
                  <c:v>1</c:v>
                </c:pt>
                <c:pt idx="21">
                  <c:v>1</c:v>
                </c:pt>
              </c:numCache>
            </c:numRef>
          </c:val>
          <c:extLst>
            <c:ext xmlns:c16="http://schemas.microsoft.com/office/drawing/2014/chart" uri="{C3380CC4-5D6E-409C-BE32-E72D297353CC}">
              <c16:uniqueId val="{00000000-1180-4329-83AC-822F9D21D63D}"/>
            </c:ext>
          </c:extLst>
        </c:ser>
        <c:dLbls>
          <c:dLblPos val="ctr"/>
          <c:showLegendKey val="0"/>
          <c:showVal val="1"/>
          <c:showCatName val="0"/>
          <c:showSerName val="0"/>
          <c:showPercent val="0"/>
          <c:showBubbleSize val="0"/>
        </c:dLbls>
        <c:gapWidth val="80"/>
        <c:axId val="1924055887"/>
        <c:axId val="230802671"/>
      </c:barChart>
      <c:lineChart>
        <c:grouping val="standard"/>
        <c:varyColors val="0"/>
        <c:ser>
          <c:idx val="1"/>
          <c:order val="1"/>
          <c:tx>
            <c:strRef>
              <c:f>'Por Tecnología'!$D$23</c:f>
              <c:strCache>
                <c:ptCount val="1"/>
                <c:pt idx="0">
                  <c:v>Participación en el 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Tecnología'!$B$24:$B$47</c:f>
              <c:strCache>
                <c:ptCount val="23"/>
                <c:pt idx="0">
                  <c:v>NO DISPONIBLE</c:v>
                </c:pt>
                <c:pt idx="1">
                  <c:v>MECÁNICO</c:v>
                </c:pt>
                <c:pt idx="2">
                  <c:v>DC</c:v>
                </c:pt>
                <c:pt idx="3">
                  <c:v>CONVENCIONAL</c:v>
                </c:pt>
                <c:pt idx="4">
                  <c:v>AC/VFD</c:v>
                </c:pt>
                <c:pt idx="5">
                  <c:v>AUTOPROPULSABLE</c:v>
                </c:pt>
                <c:pt idx="6">
                  <c:v>NO DISPONIBLE </c:v>
                </c:pt>
                <c:pt idx="7">
                  <c:v>SCR</c:v>
                </c:pt>
                <c:pt idx="8">
                  <c:v>PALANCAJE</c:v>
                </c:pt>
                <c:pt idx="9">
                  <c:v>MESA ROTATORIA</c:v>
                </c:pt>
                <c:pt idx="10">
                  <c:v>DC/SCR</c:v>
                </c:pt>
                <c:pt idx="11">
                  <c:v>AUTOPROPULSABLE - TORRE TELESCOPICA </c:v>
                </c:pt>
                <c:pt idx="12">
                  <c:v>SELF STANDING</c:v>
                </c:pt>
                <c:pt idx="13">
                  <c:v>HIDRAULICO DC-SCR</c:v>
                </c:pt>
                <c:pt idx="14">
                  <c:v>AC/SCR</c:v>
                </c:pt>
                <c:pt idx="15">
                  <c:v>AC</c:v>
                </c:pt>
                <c:pt idx="16">
                  <c:v>FLEX RIG AC/VFD</c:v>
                </c:pt>
                <c:pt idx="17">
                  <c:v>VFD</c:v>
                </c:pt>
                <c:pt idx="18">
                  <c:v>HH</c:v>
                </c:pt>
                <c:pt idx="19">
                  <c:v>FLUSH  BY</c:v>
                </c:pt>
                <c:pt idx="20">
                  <c:v>Drilling</c:v>
                </c:pt>
                <c:pt idx="21">
                  <c:v>HELICOPORTABLE  - TORRE TELESCOPICA </c:v>
                </c:pt>
                <c:pt idx="22">
                  <c:v>(en blanco)</c:v>
                </c:pt>
              </c:strCache>
            </c:strRef>
          </c:cat>
          <c:val>
            <c:numRef>
              <c:f>'Por Tecnología'!$D$24:$D$47</c:f>
              <c:numCache>
                <c:formatCode>0.0%</c:formatCode>
                <c:ptCount val="23"/>
                <c:pt idx="0">
                  <c:v>0.28476821192052981</c:v>
                </c:pt>
                <c:pt idx="1">
                  <c:v>0.11589403973509933</c:v>
                </c:pt>
                <c:pt idx="2">
                  <c:v>0.11589403973509933</c:v>
                </c:pt>
                <c:pt idx="3">
                  <c:v>9.9337748344370855E-2</c:v>
                </c:pt>
                <c:pt idx="4">
                  <c:v>6.2913907284768214E-2</c:v>
                </c:pt>
                <c:pt idx="5">
                  <c:v>5.2980132450331126E-2</c:v>
                </c:pt>
                <c:pt idx="6">
                  <c:v>4.3046357615894038E-2</c:v>
                </c:pt>
                <c:pt idx="7">
                  <c:v>3.9735099337748346E-2</c:v>
                </c:pt>
                <c:pt idx="8">
                  <c:v>2.6490066225165563E-2</c:v>
                </c:pt>
                <c:pt idx="9">
                  <c:v>2.6490066225165563E-2</c:v>
                </c:pt>
                <c:pt idx="10">
                  <c:v>2.6490066225165563E-2</c:v>
                </c:pt>
                <c:pt idx="11">
                  <c:v>1.9867549668874173E-2</c:v>
                </c:pt>
                <c:pt idx="12">
                  <c:v>1.6556291390728478E-2</c:v>
                </c:pt>
                <c:pt idx="13">
                  <c:v>1.3245033112582781E-2</c:v>
                </c:pt>
                <c:pt idx="14">
                  <c:v>1.3245033112582781E-2</c:v>
                </c:pt>
                <c:pt idx="15">
                  <c:v>9.9337748344370865E-3</c:v>
                </c:pt>
                <c:pt idx="16">
                  <c:v>9.9337748344370865E-3</c:v>
                </c:pt>
                <c:pt idx="17">
                  <c:v>6.6225165562913907E-3</c:v>
                </c:pt>
                <c:pt idx="18">
                  <c:v>6.6225165562913907E-3</c:v>
                </c:pt>
                <c:pt idx="19">
                  <c:v>3.3112582781456954E-3</c:v>
                </c:pt>
                <c:pt idx="20">
                  <c:v>3.3112582781456954E-3</c:v>
                </c:pt>
                <c:pt idx="21">
                  <c:v>3.3112582781456954E-3</c:v>
                </c:pt>
                <c:pt idx="22">
                  <c:v>0</c:v>
                </c:pt>
              </c:numCache>
            </c:numRef>
          </c:val>
          <c:smooth val="0"/>
          <c:extLst>
            <c:ext xmlns:c16="http://schemas.microsoft.com/office/drawing/2014/chart" uri="{C3380CC4-5D6E-409C-BE32-E72D297353CC}">
              <c16:uniqueId val="{00000001-1180-4329-83AC-822F9D21D63D}"/>
            </c:ext>
          </c:extLst>
        </c:ser>
        <c:dLbls>
          <c:showLegendKey val="0"/>
          <c:showVal val="0"/>
          <c:showCatName val="0"/>
          <c:showSerName val="0"/>
          <c:showPercent val="0"/>
          <c:showBubbleSize val="0"/>
        </c:dLbls>
        <c:marker val="1"/>
        <c:smooth val="0"/>
        <c:axId val="1924059247"/>
        <c:axId val="230809615"/>
      </c:lineChart>
      <c:catAx>
        <c:axId val="1924055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802671"/>
        <c:crosses val="autoZero"/>
        <c:auto val="1"/>
        <c:lblAlgn val="ctr"/>
        <c:lblOffset val="100"/>
        <c:noMultiLvlLbl val="0"/>
      </c:catAx>
      <c:valAx>
        <c:axId val="23080267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4055887"/>
        <c:crosses val="autoZero"/>
        <c:crossBetween val="between"/>
      </c:valAx>
      <c:valAx>
        <c:axId val="230809615"/>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4059247"/>
        <c:crosses val="max"/>
        <c:crossBetween val="between"/>
      </c:valAx>
      <c:catAx>
        <c:axId val="1924059247"/>
        <c:scaling>
          <c:orientation val="minMax"/>
        </c:scaling>
        <c:delete val="1"/>
        <c:axPos val="b"/>
        <c:numFmt formatCode="General" sourceLinked="1"/>
        <c:majorTickMark val="out"/>
        <c:minorTickMark val="none"/>
        <c:tickLblPos val="nextTo"/>
        <c:crossAx val="23080961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Total!TablaDinámica3</c:name>
    <c:fmtId val="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Estado y Potencia Total'!$N$25:$N$26</c:f>
              <c:strCache>
                <c:ptCount val="1"/>
                <c:pt idx="0">
                  <c:v>OPERANDO</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Total'!$M$27:$M$36</c:f>
              <c:strCache>
                <c:ptCount val="9"/>
                <c:pt idx="0">
                  <c:v>*</c:v>
                </c:pt>
                <c:pt idx="1">
                  <c:v>249-503</c:v>
                </c:pt>
                <c:pt idx="2">
                  <c:v>504-758</c:v>
                </c:pt>
                <c:pt idx="3">
                  <c:v>759-1013</c:v>
                </c:pt>
                <c:pt idx="4">
                  <c:v>1014-1268</c:v>
                </c:pt>
                <c:pt idx="5">
                  <c:v>1269-1523</c:v>
                </c:pt>
                <c:pt idx="6">
                  <c:v>1779-2033</c:v>
                </c:pt>
                <c:pt idx="7">
                  <c:v>2289-2543</c:v>
                </c:pt>
                <c:pt idx="8">
                  <c:v>2799-3053</c:v>
                </c:pt>
              </c:strCache>
            </c:strRef>
          </c:cat>
          <c:val>
            <c:numRef>
              <c:f>'Por Estado y Potencia Total'!$N$27:$N$36</c:f>
              <c:numCache>
                <c:formatCode>General</c:formatCode>
                <c:ptCount val="9"/>
                <c:pt idx="0">
                  <c:v>3</c:v>
                </c:pt>
                <c:pt idx="1">
                  <c:v>20</c:v>
                </c:pt>
                <c:pt idx="2">
                  <c:v>58</c:v>
                </c:pt>
                <c:pt idx="3">
                  <c:v>5</c:v>
                </c:pt>
                <c:pt idx="4">
                  <c:v>1</c:v>
                </c:pt>
                <c:pt idx="5">
                  <c:v>10</c:v>
                </c:pt>
                <c:pt idx="6">
                  <c:v>2</c:v>
                </c:pt>
                <c:pt idx="7">
                  <c:v>1</c:v>
                </c:pt>
                <c:pt idx="8">
                  <c:v>6</c:v>
                </c:pt>
              </c:numCache>
            </c:numRef>
          </c:val>
          <c:extLst>
            <c:ext xmlns:c16="http://schemas.microsoft.com/office/drawing/2014/chart" uri="{C3380CC4-5D6E-409C-BE32-E72D297353CC}">
              <c16:uniqueId val="{00000000-660B-4188-8B3E-91CAAD8AC431}"/>
            </c:ext>
          </c:extLst>
        </c:ser>
        <c:dLbls>
          <c:dLblPos val="outEnd"/>
          <c:showLegendKey val="0"/>
          <c:showVal val="1"/>
          <c:showCatName val="0"/>
          <c:showSerName val="0"/>
          <c:showPercent val="0"/>
          <c:showBubbleSize val="0"/>
        </c:dLbls>
        <c:gapWidth val="219"/>
        <c:overlap val="-27"/>
        <c:axId val="408099984"/>
        <c:axId val="395059888"/>
      </c:barChart>
      <c:catAx>
        <c:axId val="40809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059888"/>
        <c:crosses val="autoZero"/>
        <c:auto val="1"/>
        <c:lblAlgn val="ctr"/>
        <c:lblOffset val="100"/>
        <c:noMultiLvlLbl val="0"/>
      </c:catAx>
      <c:valAx>
        <c:axId val="395059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099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Drilling!TablaDinámica4</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Estado y Potencia Drilling'!$C$26:$C$27</c:f>
              <c:strCache>
                <c:ptCount val="1"/>
                <c:pt idx="0">
                  <c:v>CONTRATO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Drilling'!$B$28:$B$38</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Drilling'!$C$28:$C$38</c:f>
              <c:numCache>
                <c:formatCode>General</c:formatCode>
                <c:ptCount val="10"/>
                <c:pt idx="2">
                  <c:v>8</c:v>
                </c:pt>
                <c:pt idx="3">
                  <c:v>4</c:v>
                </c:pt>
                <c:pt idx="4">
                  <c:v>1</c:v>
                </c:pt>
                <c:pt idx="5">
                  <c:v>10</c:v>
                </c:pt>
                <c:pt idx="7">
                  <c:v>2</c:v>
                </c:pt>
                <c:pt idx="8">
                  <c:v>1</c:v>
                </c:pt>
                <c:pt idx="9">
                  <c:v>6</c:v>
                </c:pt>
              </c:numCache>
            </c:numRef>
          </c:val>
          <c:extLst>
            <c:ext xmlns:c16="http://schemas.microsoft.com/office/drawing/2014/chart" uri="{C3380CC4-5D6E-409C-BE32-E72D297353CC}">
              <c16:uniqueId val="{00000000-88A6-48A4-9529-A9F3E114F784}"/>
            </c:ext>
          </c:extLst>
        </c:ser>
        <c:ser>
          <c:idx val="1"/>
          <c:order val="1"/>
          <c:tx>
            <c:strRef>
              <c:f>'Por Estado y Potencia Drilling'!$D$26:$D$27</c:f>
              <c:strCache>
                <c:ptCount val="1"/>
                <c:pt idx="0">
                  <c:v>LIBRE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Drilling'!$B$28:$B$38</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Drilling'!$D$28:$D$38</c:f>
              <c:numCache>
                <c:formatCode>General</c:formatCode>
                <c:ptCount val="10"/>
                <c:pt idx="0">
                  <c:v>17</c:v>
                </c:pt>
                <c:pt idx="1">
                  <c:v>5</c:v>
                </c:pt>
                <c:pt idx="2">
                  <c:v>11</c:v>
                </c:pt>
                <c:pt idx="3">
                  <c:v>12</c:v>
                </c:pt>
                <c:pt idx="4">
                  <c:v>3</c:v>
                </c:pt>
                <c:pt idx="5">
                  <c:v>21</c:v>
                </c:pt>
                <c:pt idx="6">
                  <c:v>1</c:v>
                </c:pt>
                <c:pt idx="7">
                  <c:v>4</c:v>
                </c:pt>
                <c:pt idx="9">
                  <c:v>5</c:v>
                </c:pt>
              </c:numCache>
            </c:numRef>
          </c:val>
          <c:extLst>
            <c:ext xmlns:c16="http://schemas.microsoft.com/office/drawing/2014/chart" uri="{C3380CC4-5D6E-409C-BE32-E72D297353CC}">
              <c16:uniqueId val="{00000001-88A6-48A4-9529-A9F3E114F784}"/>
            </c:ext>
          </c:extLst>
        </c:ser>
        <c:dLbls>
          <c:dLblPos val="outEnd"/>
          <c:showLegendKey val="0"/>
          <c:showVal val="1"/>
          <c:showCatName val="0"/>
          <c:showSerName val="0"/>
          <c:showPercent val="0"/>
          <c:showBubbleSize val="0"/>
        </c:dLbls>
        <c:gapWidth val="219"/>
        <c:overlap val="-27"/>
        <c:axId val="1078882335"/>
        <c:axId val="1078639471"/>
      </c:barChart>
      <c:catAx>
        <c:axId val="107888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8639471"/>
        <c:crosses val="autoZero"/>
        <c:auto val="1"/>
        <c:lblAlgn val="ctr"/>
        <c:lblOffset val="100"/>
        <c:noMultiLvlLbl val="0"/>
      </c:catAx>
      <c:valAx>
        <c:axId val="107863947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8882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Drilling!TablaDinámica3</c:name>
    <c:fmtId val="1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Estado y Potencia Drilling'!$J$26:$J$27</c:f>
              <c:strCache>
                <c:ptCount val="1"/>
                <c:pt idx="0">
                  <c:v>OPERANDO</c:v>
                </c:pt>
              </c:strCache>
            </c:strRef>
          </c:tx>
          <c:spPr>
            <a:solidFill>
              <a:schemeClr val="tx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Drilling'!$I$28:$I$35</c:f>
              <c:strCache>
                <c:ptCount val="7"/>
                <c:pt idx="0">
                  <c:v>504-758</c:v>
                </c:pt>
                <c:pt idx="1">
                  <c:v>759-1013</c:v>
                </c:pt>
                <c:pt idx="2">
                  <c:v>1014-1268</c:v>
                </c:pt>
                <c:pt idx="3">
                  <c:v>1269-1523</c:v>
                </c:pt>
                <c:pt idx="4">
                  <c:v>1779-2033</c:v>
                </c:pt>
                <c:pt idx="5">
                  <c:v>2289-2543</c:v>
                </c:pt>
                <c:pt idx="6">
                  <c:v>2799-3053</c:v>
                </c:pt>
              </c:strCache>
            </c:strRef>
          </c:cat>
          <c:val>
            <c:numRef>
              <c:f>'Por Estado y Potencia Drilling'!$J$28:$J$35</c:f>
              <c:numCache>
                <c:formatCode>General</c:formatCode>
                <c:ptCount val="7"/>
                <c:pt idx="0">
                  <c:v>7</c:v>
                </c:pt>
                <c:pt idx="1">
                  <c:v>4</c:v>
                </c:pt>
                <c:pt idx="2">
                  <c:v>1</c:v>
                </c:pt>
                <c:pt idx="3">
                  <c:v>10</c:v>
                </c:pt>
                <c:pt idx="4">
                  <c:v>2</c:v>
                </c:pt>
                <c:pt idx="5">
                  <c:v>1</c:v>
                </c:pt>
                <c:pt idx="6">
                  <c:v>6</c:v>
                </c:pt>
              </c:numCache>
            </c:numRef>
          </c:val>
          <c:extLst>
            <c:ext xmlns:c16="http://schemas.microsoft.com/office/drawing/2014/chart" uri="{C3380CC4-5D6E-409C-BE32-E72D297353CC}">
              <c16:uniqueId val="{00000000-D440-4E1C-984D-3EF6FB7D73A7}"/>
            </c:ext>
          </c:extLst>
        </c:ser>
        <c:dLbls>
          <c:dLblPos val="ctr"/>
          <c:showLegendKey val="0"/>
          <c:showVal val="1"/>
          <c:showCatName val="0"/>
          <c:showSerName val="0"/>
          <c:showPercent val="0"/>
          <c:showBubbleSize val="0"/>
        </c:dLbls>
        <c:gapWidth val="150"/>
        <c:overlap val="100"/>
        <c:axId val="454652416"/>
        <c:axId val="663170432"/>
      </c:barChart>
      <c:catAx>
        <c:axId val="45465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3170432"/>
        <c:crosses val="autoZero"/>
        <c:auto val="1"/>
        <c:lblAlgn val="ctr"/>
        <c:lblOffset val="100"/>
        <c:noMultiLvlLbl val="0"/>
      </c:catAx>
      <c:valAx>
        <c:axId val="663170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46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Drilling!TablaDinámica2</c:name>
    <c:fmtId val="6"/>
  </c:pivotSource>
  <c:chart>
    <c:autoTitleDeleted val="1"/>
    <c:pivotFmts>
      <c:pivotFmt>
        <c:idx val="0"/>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'Por Estado y Potencia Drilling'!$P$26:$P$27</c:f>
              <c:strCache>
                <c:ptCount val="1"/>
                <c:pt idx="0">
                  <c:v>NO OPERANDO</c:v>
                </c:pt>
              </c:strCache>
            </c:strRef>
          </c:tx>
          <c:spPr>
            <a:solidFill>
              <a:schemeClr val="tx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Drilling'!$O$28:$O$37</c:f>
              <c:strCache>
                <c:ptCount val="9"/>
                <c:pt idx="0">
                  <c:v>*</c:v>
                </c:pt>
                <c:pt idx="1">
                  <c:v>249-503</c:v>
                </c:pt>
                <c:pt idx="2">
                  <c:v>504-758</c:v>
                </c:pt>
                <c:pt idx="3">
                  <c:v>759-1013</c:v>
                </c:pt>
                <c:pt idx="4">
                  <c:v>1014-1268</c:v>
                </c:pt>
                <c:pt idx="5">
                  <c:v>1269-1523</c:v>
                </c:pt>
                <c:pt idx="6">
                  <c:v>1524-1778</c:v>
                </c:pt>
                <c:pt idx="7">
                  <c:v>1779-2033</c:v>
                </c:pt>
                <c:pt idx="8">
                  <c:v>2799-3053</c:v>
                </c:pt>
              </c:strCache>
            </c:strRef>
          </c:cat>
          <c:val>
            <c:numRef>
              <c:f>'Por Estado y Potencia Drilling'!$P$28:$P$37</c:f>
              <c:numCache>
                <c:formatCode>General</c:formatCode>
                <c:ptCount val="9"/>
                <c:pt idx="0">
                  <c:v>17</c:v>
                </c:pt>
                <c:pt idx="1">
                  <c:v>5</c:v>
                </c:pt>
                <c:pt idx="2">
                  <c:v>11</c:v>
                </c:pt>
                <c:pt idx="3">
                  <c:v>12</c:v>
                </c:pt>
                <c:pt idx="4">
                  <c:v>3</c:v>
                </c:pt>
                <c:pt idx="5">
                  <c:v>21</c:v>
                </c:pt>
                <c:pt idx="6">
                  <c:v>1</c:v>
                </c:pt>
                <c:pt idx="7">
                  <c:v>4</c:v>
                </c:pt>
                <c:pt idx="8">
                  <c:v>5</c:v>
                </c:pt>
              </c:numCache>
            </c:numRef>
          </c:val>
          <c:extLst>
            <c:ext xmlns:c16="http://schemas.microsoft.com/office/drawing/2014/chart" uri="{C3380CC4-5D6E-409C-BE32-E72D297353CC}">
              <c16:uniqueId val="{00000000-5114-438E-9B05-853123F685FD}"/>
            </c:ext>
          </c:extLst>
        </c:ser>
        <c:dLbls>
          <c:dLblPos val="outEnd"/>
          <c:showLegendKey val="0"/>
          <c:showVal val="1"/>
          <c:showCatName val="0"/>
          <c:showSerName val="0"/>
          <c:showPercent val="0"/>
          <c:showBubbleSize val="0"/>
        </c:dLbls>
        <c:gapWidth val="219"/>
        <c:overlap val="-27"/>
        <c:axId val="1078886175"/>
        <c:axId val="663161504"/>
      </c:barChart>
      <c:catAx>
        <c:axId val="1078886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3161504"/>
        <c:crosses val="autoZero"/>
        <c:auto val="1"/>
        <c:lblAlgn val="ctr"/>
        <c:lblOffset val="100"/>
        <c:noMultiLvlLbl val="0"/>
      </c:catAx>
      <c:valAx>
        <c:axId val="6631615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8886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Workover!TablaDinámica5</c:name>
    <c:fmtId val="9"/>
  </c:pivotSource>
  <c:chart>
    <c:autoTitleDeleted val="0"/>
    <c:pivotFmts>
      <c:pivotFmt>
        <c:idx val="0"/>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B3CDD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Estado y Potencia Workover'!$C$28:$C$29</c:f>
              <c:strCache>
                <c:ptCount val="1"/>
                <c:pt idx="0">
                  <c:v>CONTRATO</c:v>
                </c:pt>
              </c:strCache>
            </c:strRef>
          </c:tx>
          <c:spPr>
            <a:solidFill>
              <a:schemeClr val="tx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Workover'!$B$30:$B$36</c:f>
              <c:strCache>
                <c:ptCount val="6"/>
                <c:pt idx="0">
                  <c:v>*</c:v>
                </c:pt>
                <c:pt idx="1">
                  <c:v>249-503</c:v>
                </c:pt>
                <c:pt idx="2">
                  <c:v>504-758</c:v>
                </c:pt>
                <c:pt idx="3">
                  <c:v>759-1013</c:v>
                </c:pt>
                <c:pt idx="4">
                  <c:v>1014-1268</c:v>
                </c:pt>
                <c:pt idx="5">
                  <c:v>1269-1523</c:v>
                </c:pt>
              </c:strCache>
            </c:strRef>
          </c:cat>
          <c:val>
            <c:numRef>
              <c:f>'Por Estado y Potencia Workover'!$C$30:$C$36</c:f>
              <c:numCache>
                <c:formatCode>General</c:formatCode>
                <c:ptCount val="6"/>
                <c:pt idx="0">
                  <c:v>3</c:v>
                </c:pt>
                <c:pt idx="1">
                  <c:v>20</c:v>
                </c:pt>
                <c:pt idx="2">
                  <c:v>52</c:v>
                </c:pt>
                <c:pt idx="3">
                  <c:v>1</c:v>
                </c:pt>
              </c:numCache>
            </c:numRef>
          </c:val>
          <c:extLst>
            <c:ext xmlns:c16="http://schemas.microsoft.com/office/drawing/2014/chart" uri="{C3380CC4-5D6E-409C-BE32-E72D297353CC}">
              <c16:uniqueId val="{00000000-EE10-4F82-8DEE-337F4B7608AF}"/>
            </c:ext>
          </c:extLst>
        </c:ser>
        <c:ser>
          <c:idx val="1"/>
          <c:order val="1"/>
          <c:tx>
            <c:strRef>
              <c:f>'Por Estado y Potencia Workover'!$D$28:$D$29</c:f>
              <c:strCache>
                <c:ptCount val="1"/>
                <c:pt idx="0">
                  <c:v>LIBRE</c:v>
                </c:pt>
              </c:strCache>
            </c:strRef>
          </c:tx>
          <c:spPr>
            <a:solidFill>
              <a:srgbClr val="B3CDD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Workover'!$B$30:$B$36</c:f>
              <c:strCache>
                <c:ptCount val="6"/>
                <c:pt idx="0">
                  <c:v>*</c:v>
                </c:pt>
                <c:pt idx="1">
                  <c:v>249-503</c:v>
                </c:pt>
                <c:pt idx="2">
                  <c:v>504-758</c:v>
                </c:pt>
                <c:pt idx="3">
                  <c:v>759-1013</c:v>
                </c:pt>
                <c:pt idx="4">
                  <c:v>1014-1268</c:v>
                </c:pt>
                <c:pt idx="5">
                  <c:v>1269-1523</c:v>
                </c:pt>
              </c:strCache>
            </c:strRef>
          </c:cat>
          <c:val>
            <c:numRef>
              <c:f>'Por Estado y Potencia Workover'!$D$30:$D$36</c:f>
              <c:numCache>
                <c:formatCode>General</c:formatCode>
                <c:ptCount val="6"/>
                <c:pt idx="0">
                  <c:v>15</c:v>
                </c:pt>
                <c:pt idx="1">
                  <c:v>26</c:v>
                </c:pt>
                <c:pt idx="2">
                  <c:v>28</c:v>
                </c:pt>
                <c:pt idx="3">
                  <c:v>4</c:v>
                </c:pt>
                <c:pt idx="4">
                  <c:v>1</c:v>
                </c:pt>
                <c:pt idx="5">
                  <c:v>3</c:v>
                </c:pt>
              </c:numCache>
            </c:numRef>
          </c:val>
          <c:extLst>
            <c:ext xmlns:c16="http://schemas.microsoft.com/office/drawing/2014/chart" uri="{C3380CC4-5D6E-409C-BE32-E72D297353CC}">
              <c16:uniqueId val="{00000001-EE10-4F82-8DEE-337F4B7608AF}"/>
            </c:ext>
          </c:extLst>
        </c:ser>
        <c:dLbls>
          <c:dLblPos val="outEnd"/>
          <c:showLegendKey val="0"/>
          <c:showVal val="1"/>
          <c:showCatName val="0"/>
          <c:showSerName val="0"/>
          <c:showPercent val="0"/>
          <c:showBubbleSize val="0"/>
        </c:dLbls>
        <c:gapWidth val="219"/>
        <c:overlap val="-27"/>
        <c:axId val="28334192"/>
        <c:axId val="663166960"/>
      </c:barChart>
      <c:catAx>
        <c:axId val="2833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3166960"/>
        <c:crosses val="autoZero"/>
        <c:auto val="1"/>
        <c:lblAlgn val="ctr"/>
        <c:lblOffset val="100"/>
        <c:noMultiLvlLbl val="0"/>
      </c:catAx>
      <c:valAx>
        <c:axId val="663166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Workover!TablaDinámica6</c:name>
    <c:fmtId val="17"/>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Estado y Potencia Workover'!$J$28:$J$29</c:f>
              <c:strCache>
                <c:ptCount val="1"/>
                <c:pt idx="0">
                  <c:v>OPERANDO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Workover'!$I$30:$I$34</c:f>
              <c:strCache>
                <c:ptCount val="4"/>
                <c:pt idx="0">
                  <c:v>*</c:v>
                </c:pt>
                <c:pt idx="1">
                  <c:v>249-503</c:v>
                </c:pt>
                <c:pt idx="2">
                  <c:v>504-758</c:v>
                </c:pt>
                <c:pt idx="3">
                  <c:v>759-1013</c:v>
                </c:pt>
              </c:strCache>
            </c:strRef>
          </c:cat>
          <c:val>
            <c:numRef>
              <c:f>'Por Estado y Potencia Workover'!$J$30:$J$34</c:f>
              <c:numCache>
                <c:formatCode>General</c:formatCode>
                <c:ptCount val="4"/>
                <c:pt idx="0">
                  <c:v>3</c:v>
                </c:pt>
                <c:pt idx="1">
                  <c:v>20</c:v>
                </c:pt>
                <c:pt idx="2">
                  <c:v>51</c:v>
                </c:pt>
                <c:pt idx="3">
                  <c:v>1</c:v>
                </c:pt>
              </c:numCache>
            </c:numRef>
          </c:val>
          <c:extLst>
            <c:ext xmlns:c16="http://schemas.microsoft.com/office/drawing/2014/chart" uri="{C3380CC4-5D6E-409C-BE32-E72D297353CC}">
              <c16:uniqueId val="{00000000-49A9-40F4-9450-26530D439109}"/>
            </c:ext>
          </c:extLst>
        </c:ser>
        <c:dLbls>
          <c:dLblPos val="ctr"/>
          <c:showLegendKey val="0"/>
          <c:showVal val="1"/>
          <c:showCatName val="0"/>
          <c:showSerName val="0"/>
          <c:showPercent val="0"/>
          <c:showBubbleSize val="0"/>
        </c:dLbls>
        <c:gapWidth val="150"/>
        <c:overlap val="100"/>
        <c:axId val="1078890495"/>
        <c:axId val="663175392"/>
      </c:barChart>
      <c:catAx>
        <c:axId val="107889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3175392"/>
        <c:crosses val="autoZero"/>
        <c:auto val="1"/>
        <c:lblAlgn val="ctr"/>
        <c:lblOffset val="100"/>
        <c:noMultiLvlLbl val="0"/>
      </c:catAx>
      <c:valAx>
        <c:axId val="663175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889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Workover!TablaDinámica7</c:name>
    <c:fmtId val="9"/>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'Por Estado y Potencia Workover'!$P$28:$P$29</c:f>
              <c:strCache>
                <c:ptCount val="1"/>
                <c:pt idx="0">
                  <c:v>NO OPERANDO</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Workover'!$O$30:$O$36</c:f>
              <c:strCache>
                <c:ptCount val="6"/>
                <c:pt idx="0">
                  <c:v>*</c:v>
                </c:pt>
                <c:pt idx="1">
                  <c:v>249-503</c:v>
                </c:pt>
                <c:pt idx="2">
                  <c:v>504-758</c:v>
                </c:pt>
                <c:pt idx="3">
                  <c:v>759-1013</c:v>
                </c:pt>
                <c:pt idx="4">
                  <c:v>1014-1268</c:v>
                </c:pt>
                <c:pt idx="5">
                  <c:v>1269-1523</c:v>
                </c:pt>
              </c:strCache>
            </c:strRef>
          </c:cat>
          <c:val>
            <c:numRef>
              <c:f>'Por Estado y Potencia Workover'!$P$30:$P$36</c:f>
              <c:numCache>
                <c:formatCode>General</c:formatCode>
                <c:ptCount val="6"/>
                <c:pt idx="0">
                  <c:v>15</c:v>
                </c:pt>
                <c:pt idx="1">
                  <c:v>26</c:v>
                </c:pt>
                <c:pt idx="2">
                  <c:v>29</c:v>
                </c:pt>
                <c:pt idx="3">
                  <c:v>4</c:v>
                </c:pt>
                <c:pt idx="4">
                  <c:v>1</c:v>
                </c:pt>
                <c:pt idx="5">
                  <c:v>3</c:v>
                </c:pt>
              </c:numCache>
            </c:numRef>
          </c:val>
          <c:extLst>
            <c:ext xmlns:c16="http://schemas.microsoft.com/office/drawing/2014/chart" uri="{C3380CC4-5D6E-409C-BE32-E72D297353CC}">
              <c16:uniqueId val="{00000000-6CE2-41EC-8B4D-342E55A2BAA1}"/>
            </c:ext>
          </c:extLst>
        </c:ser>
        <c:dLbls>
          <c:dLblPos val="ctr"/>
          <c:showLegendKey val="0"/>
          <c:showVal val="1"/>
          <c:showCatName val="0"/>
          <c:showSerName val="0"/>
          <c:showPercent val="0"/>
          <c:showBubbleSize val="0"/>
        </c:dLbls>
        <c:gapWidth val="219"/>
        <c:overlap val="-27"/>
        <c:axId val="1317635584"/>
        <c:axId val="1078643439"/>
      </c:barChart>
      <c:catAx>
        <c:axId val="131763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8643439"/>
        <c:crosses val="autoZero"/>
        <c:auto val="1"/>
        <c:lblAlgn val="ctr"/>
        <c:lblOffset val="100"/>
        <c:noMultiLvlLbl val="0"/>
      </c:catAx>
      <c:valAx>
        <c:axId val="10786434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7635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Función y Estado!TablaDinámica9</c:name>
    <c:fmtId val="1"/>
  </c:pivotSource>
  <c:chart>
    <c:autoTitleDeleted val="0"/>
    <c:pivotFmts>
      <c:pivotFmt>
        <c:idx val="0"/>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Función y Estado'!$C$44:$C$45</c:f>
              <c:strCache>
                <c:ptCount val="1"/>
                <c:pt idx="0">
                  <c:v>CONTRATO</c:v>
                </c:pt>
              </c:strCache>
            </c:strRef>
          </c:tx>
          <c:spPr>
            <a:solidFill>
              <a:schemeClr val="tx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Estado'!$B$46:$B$51</c:f>
              <c:strCache>
                <c:ptCount val="5"/>
                <c:pt idx="0">
                  <c:v>DRILLING</c:v>
                </c:pt>
                <c:pt idx="1">
                  <c:v>NO DISPONIBLE</c:v>
                </c:pt>
                <c:pt idx="2">
                  <c:v>WORKOVER</c:v>
                </c:pt>
                <c:pt idx="3">
                  <c:v>(en blanco)</c:v>
                </c:pt>
                <c:pt idx="4">
                  <c:v>NO DISPONIBLE </c:v>
                </c:pt>
              </c:strCache>
            </c:strRef>
          </c:cat>
          <c:val>
            <c:numRef>
              <c:f>'Por Función y Estado'!$C$46:$C$51</c:f>
              <c:numCache>
                <c:formatCode>General</c:formatCode>
                <c:ptCount val="5"/>
                <c:pt idx="0">
                  <c:v>32</c:v>
                </c:pt>
                <c:pt idx="2">
                  <c:v>76</c:v>
                </c:pt>
              </c:numCache>
            </c:numRef>
          </c:val>
          <c:extLst>
            <c:ext xmlns:c16="http://schemas.microsoft.com/office/drawing/2014/chart" uri="{C3380CC4-5D6E-409C-BE32-E72D297353CC}">
              <c16:uniqueId val="{00000000-67E5-4EDB-B278-ECAC09705292}"/>
            </c:ext>
          </c:extLst>
        </c:ser>
        <c:ser>
          <c:idx val="1"/>
          <c:order val="1"/>
          <c:tx>
            <c:strRef>
              <c:f>'Por Función y Estado'!$D$44:$D$45</c:f>
              <c:strCache>
                <c:ptCount val="1"/>
                <c:pt idx="0">
                  <c:v>LIBRE</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Estado'!$B$46:$B$51</c:f>
              <c:strCache>
                <c:ptCount val="5"/>
                <c:pt idx="0">
                  <c:v>DRILLING</c:v>
                </c:pt>
                <c:pt idx="1">
                  <c:v>NO DISPONIBLE</c:v>
                </c:pt>
                <c:pt idx="2">
                  <c:v>WORKOVER</c:v>
                </c:pt>
                <c:pt idx="3">
                  <c:v>(en blanco)</c:v>
                </c:pt>
                <c:pt idx="4">
                  <c:v>NO DISPONIBLE </c:v>
                </c:pt>
              </c:strCache>
            </c:strRef>
          </c:cat>
          <c:val>
            <c:numRef>
              <c:f>'Por Función y Estado'!$D$46:$D$51</c:f>
              <c:numCache>
                <c:formatCode>General</c:formatCode>
                <c:ptCount val="5"/>
                <c:pt idx="0">
                  <c:v>79</c:v>
                </c:pt>
                <c:pt idx="2">
                  <c:v>77</c:v>
                </c:pt>
              </c:numCache>
            </c:numRef>
          </c:val>
          <c:extLst>
            <c:ext xmlns:c16="http://schemas.microsoft.com/office/drawing/2014/chart" uri="{C3380CC4-5D6E-409C-BE32-E72D297353CC}">
              <c16:uniqueId val="{00000001-67E5-4EDB-B278-ECAC09705292}"/>
            </c:ext>
          </c:extLst>
        </c:ser>
        <c:ser>
          <c:idx val="2"/>
          <c:order val="2"/>
          <c:tx>
            <c:strRef>
              <c:f>'Por Función y Estado'!$E$44:$E$45</c:f>
              <c:strCache>
                <c:ptCount val="1"/>
                <c:pt idx="0">
                  <c:v>NO DISPONIBLE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Estado'!$B$46:$B$51</c:f>
              <c:strCache>
                <c:ptCount val="5"/>
                <c:pt idx="0">
                  <c:v>DRILLING</c:v>
                </c:pt>
                <c:pt idx="1">
                  <c:v>NO DISPONIBLE</c:v>
                </c:pt>
                <c:pt idx="2">
                  <c:v>WORKOVER</c:v>
                </c:pt>
                <c:pt idx="3">
                  <c:v>(en blanco)</c:v>
                </c:pt>
                <c:pt idx="4">
                  <c:v>NO DISPONIBLE </c:v>
                </c:pt>
              </c:strCache>
            </c:strRef>
          </c:cat>
          <c:val>
            <c:numRef>
              <c:f>'Por Función y Estado'!$E$46:$E$51</c:f>
              <c:numCache>
                <c:formatCode>General</c:formatCode>
                <c:ptCount val="5"/>
                <c:pt idx="1">
                  <c:v>3</c:v>
                </c:pt>
              </c:numCache>
            </c:numRef>
          </c:val>
          <c:extLst>
            <c:ext xmlns:c16="http://schemas.microsoft.com/office/drawing/2014/chart" uri="{C3380CC4-5D6E-409C-BE32-E72D297353CC}">
              <c16:uniqueId val="{00000002-67E5-4EDB-B278-ECAC09705292}"/>
            </c:ext>
          </c:extLst>
        </c:ser>
        <c:ser>
          <c:idx val="3"/>
          <c:order val="3"/>
          <c:tx>
            <c:strRef>
              <c:f>'Por Función y Estado'!$F$44:$F$45</c:f>
              <c:strCache>
                <c:ptCount val="1"/>
                <c:pt idx="0">
                  <c:v>PROCESO DE IMPORTACIÓN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Estado'!$B$46:$B$51</c:f>
              <c:strCache>
                <c:ptCount val="5"/>
                <c:pt idx="0">
                  <c:v>DRILLING</c:v>
                </c:pt>
                <c:pt idx="1">
                  <c:v>NO DISPONIBLE</c:v>
                </c:pt>
                <c:pt idx="2">
                  <c:v>WORKOVER</c:v>
                </c:pt>
                <c:pt idx="3">
                  <c:v>(en blanco)</c:v>
                </c:pt>
                <c:pt idx="4">
                  <c:v>NO DISPONIBLE </c:v>
                </c:pt>
              </c:strCache>
            </c:strRef>
          </c:cat>
          <c:val>
            <c:numRef>
              <c:f>'Por Función y Estado'!$F$46:$F$51</c:f>
              <c:numCache>
                <c:formatCode>General</c:formatCode>
                <c:ptCount val="5"/>
                <c:pt idx="4">
                  <c:v>2</c:v>
                </c:pt>
              </c:numCache>
            </c:numRef>
          </c:val>
          <c:extLst>
            <c:ext xmlns:c16="http://schemas.microsoft.com/office/drawing/2014/chart" uri="{C3380CC4-5D6E-409C-BE32-E72D297353CC}">
              <c16:uniqueId val="{00000003-67E5-4EDB-B278-ECAC09705292}"/>
            </c:ext>
          </c:extLst>
        </c:ser>
        <c:ser>
          <c:idx val="4"/>
          <c:order val="4"/>
          <c:tx>
            <c:strRef>
              <c:f>'Por Función y Estado'!$G$44:$G$45</c:f>
              <c:strCache>
                <c:ptCount val="1"/>
                <c:pt idx="0">
                  <c:v>(en blanco)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Estado'!$B$46:$B$51</c:f>
              <c:strCache>
                <c:ptCount val="5"/>
                <c:pt idx="0">
                  <c:v>DRILLING</c:v>
                </c:pt>
                <c:pt idx="1">
                  <c:v>NO DISPONIBLE</c:v>
                </c:pt>
                <c:pt idx="2">
                  <c:v>WORKOVER</c:v>
                </c:pt>
                <c:pt idx="3">
                  <c:v>(en blanco)</c:v>
                </c:pt>
                <c:pt idx="4">
                  <c:v>NO DISPONIBLE </c:v>
                </c:pt>
              </c:strCache>
            </c:strRef>
          </c:cat>
          <c:val>
            <c:numRef>
              <c:f>'Por Función y Estado'!$G$46:$G$51</c:f>
              <c:numCache>
                <c:formatCode>General</c:formatCode>
                <c:ptCount val="5"/>
              </c:numCache>
            </c:numRef>
          </c:val>
          <c:extLst>
            <c:ext xmlns:c16="http://schemas.microsoft.com/office/drawing/2014/chart" uri="{C3380CC4-5D6E-409C-BE32-E72D297353CC}">
              <c16:uniqueId val="{00000000-FACD-49BE-BF4A-1638C459BAB9}"/>
            </c:ext>
          </c:extLst>
        </c:ser>
        <c:ser>
          <c:idx val="5"/>
          <c:order val="5"/>
          <c:tx>
            <c:strRef>
              <c:f>'Por Función y Estado'!$H$44:$H$45</c:f>
              <c:strCache>
                <c:ptCount val="1"/>
                <c:pt idx="0">
                  <c:v>NO DISPONIBLE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Estado'!$B$46:$B$51</c:f>
              <c:strCache>
                <c:ptCount val="5"/>
                <c:pt idx="0">
                  <c:v>DRILLING</c:v>
                </c:pt>
                <c:pt idx="1">
                  <c:v>NO DISPONIBLE</c:v>
                </c:pt>
                <c:pt idx="2">
                  <c:v>WORKOVER</c:v>
                </c:pt>
                <c:pt idx="3">
                  <c:v>(en blanco)</c:v>
                </c:pt>
                <c:pt idx="4">
                  <c:v>NO DISPONIBLE </c:v>
                </c:pt>
              </c:strCache>
            </c:strRef>
          </c:cat>
          <c:val>
            <c:numRef>
              <c:f>'Por Función y Estado'!$H$46:$H$51</c:f>
              <c:numCache>
                <c:formatCode>General</c:formatCode>
                <c:ptCount val="5"/>
                <c:pt idx="4">
                  <c:v>33</c:v>
                </c:pt>
              </c:numCache>
            </c:numRef>
          </c:val>
          <c:extLst>
            <c:ext xmlns:c16="http://schemas.microsoft.com/office/drawing/2014/chart" uri="{C3380CC4-5D6E-409C-BE32-E72D297353CC}">
              <c16:uniqueId val="{00000001-FACD-49BE-BF4A-1638C459BAB9}"/>
            </c:ext>
          </c:extLst>
        </c:ser>
        <c:dLbls>
          <c:dLblPos val="outEnd"/>
          <c:showLegendKey val="0"/>
          <c:showVal val="1"/>
          <c:showCatName val="0"/>
          <c:showSerName val="0"/>
          <c:showPercent val="0"/>
          <c:showBubbleSize val="0"/>
        </c:dLbls>
        <c:gapWidth val="219"/>
        <c:overlap val="-27"/>
        <c:axId val="663124352"/>
        <c:axId val="1287316160"/>
      </c:barChart>
      <c:catAx>
        <c:axId val="66312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316160"/>
        <c:crosses val="autoZero"/>
        <c:auto val="1"/>
        <c:lblAlgn val="ctr"/>
        <c:lblOffset val="100"/>
        <c:noMultiLvlLbl val="0"/>
      </c:catAx>
      <c:valAx>
        <c:axId val="1287316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312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Función y Estado!TablaDinámica10</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tx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Función y Estado'!$N$44:$N$45</c:f>
              <c:strCache>
                <c:ptCount val="1"/>
                <c:pt idx="0">
                  <c:v>CONTRATO</c:v>
                </c:pt>
              </c:strCache>
            </c:strRef>
          </c:tx>
          <c:spPr>
            <a:solidFill>
              <a:schemeClr val="tx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Estado'!$M$46:$M$48</c:f>
              <c:strCache>
                <c:ptCount val="2"/>
                <c:pt idx="0">
                  <c:v>DRILLING</c:v>
                </c:pt>
                <c:pt idx="1">
                  <c:v>WORKOVER</c:v>
                </c:pt>
              </c:strCache>
            </c:strRef>
          </c:cat>
          <c:val>
            <c:numRef>
              <c:f>'Por Función y Estado'!$N$46:$N$48</c:f>
              <c:numCache>
                <c:formatCode>General</c:formatCode>
                <c:ptCount val="2"/>
                <c:pt idx="0">
                  <c:v>31</c:v>
                </c:pt>
                <c:pt idx="1">
                  <c:v>75</c:v>
                </c:pt>
              </c:numCache>
            </c:numRef>
          </c:val>
          <c:extLst>
            <c:ext xmlns:c16="http://schemas.microsoft.com/office/drawing/2014/chart" uri="{C3380CC4-5D6E-409C-BE32-E72D297353CC}">
              <c16:uniqueId val="{00000000-F36E-4C04-B9D9-8AD674976F26}"/>
            </c:ext>
          </c:extLst>
        </c:ser>
        <c:dLbls>
          <c:dLblPos val="outEnd"/>
          <c:showLegendKey val="0"/>
          <c:showVal val="1"/>
          <c:showCatName val="0"/>
          <c:showSerName val="0"/>
          <c:showPercent val="0"/>
          <c:showBubbleSize val="0"/>
        </c:dLbls>
        <c:gapWidth val="219"/>
        <c:overlap val="-27"/>
        <c:axId val="1317608224"/>
        <c:axId val="1287312688"/>
      </c:barChart>
      <c:catAx>
        <c:axId val="131760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312688"/>
        <c:crosses val="autoZero"/>
        <c:auto val="1"/>
        <c:lblAlgn val="ctr"/>
        <c:lblOffset val="100"/>
        <c:noMultiLvlLbl val="0"/>
      </c:catAx>
      <c:valAx>
        <c:axId val="1287312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7608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Función y Estado!TablaDinámica11</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Función y Estado'!$S$44:$S$45</c:f>
              <c:strCache>
                <c:ptCount val="1"/>
                <c:pt idx="0">
                  <c:v>CONTRATO</c:v>
                </c:pt>
              </c:strCache>
            </c:strRef>
          </c:tx>
          <c:spPr>
            <a:solidFill>
              <a:schemeClr val="accent1"/>
            </a:solidFill>
            <a:ln>
              <a:noFill/>
            </a:ln>
            <a:effectLst/>
          </c:spPr>
          <c:invertIfNegative val="0"/>
          <c:cat>
            <c:strRef>
              <c:f>'Por Función y Estado'!$R$46:$R$48</c:f>
              <c:strCache>
                <c:ptCount val="2"/>
                <c:pt idx="0">
                  <c:v>DRILLING</c:v>
                </c:pt>
                <c:pt idx="1">
                  <c:v>WORKOVER</c:v>
                </c:pt>
              </c:strCache>
            </c:strRef>
          </c:cat>
          <c:val>
            <c:numRef>
              <c:f>'Por Función y Estado'!$S$46:$S$48</c:f>
              <c:numCache>
                <c:formatCode>General</c:formatCode>
                <c:ptCount val="2"/>
                <c:pt idx="1">
                  <c:v>1</c:v>
                </c:pt>
              </c:numCache>
            </c:numRef>
          </c:val>
          <c:extLst>
            <c:ext xmlns:c16="http://schemas.microsoft.com/office/drawing/2014/chart" uri="{C3380CC4-5D6E-409C-BE32-E72D297353CC}">
              <c16:uniqueId val="{00000000-7721-4D87-90E4-8BD3A6C70951}"/>
            </c:ext>
          </c:extLst>
        </c:ser>
        <c:ser>
          <c:idx val="1"/>
          <c:order val="1"/>
          <c:tx>
            <c:strRef>
              <c:f>'Por Función y Estado'!$T$44:$T$45</c:f>
              <c:strCache>
                <c:ptCount val="1"/>
                <c:pt idx="0">
                  <c:v>LIBRE</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Estado'!$R$46:$R$48</c:f>
              <c:strCache>
                <c:ptCount val="2"/>
                <c:pt idx="0">
                  <c:v>DRILLING</c:v>
                </c:pt>
                <c:pt idx="1">
                  <c:v>WORKOVER</c:v>
                </c:pt>
              </c:strCache>
            </c:strRef>
          </c:cat>
          <c:val>
            <c:numRef>
              <c:f>'Por Función y Estado'!$T$46:$T$48</c:f>
              <c:numCache>
                <c:formatCode>General</c:formatCode>
                <c:ptCount val="2"/>
                <c:pt idx="0">
                  <c:v>79</c:v>
                </c:pt>
                <c:pt idx="1">
                  <c:v>77</c:v>
                </c:pt>
              </c:numCache>
            </c:numRef>
          </c:val>
          <c:extLst>
            <c:ext xmlns:c16="http://schemas.microsoft.com/office/drawing/2014/chart" uri="{C3380CC4-5D6E-409C-BE32-E72D297353CC}">
              <c16:uniqueId val="{00000000-CB97-4F62-8AAC-39B4F9E43BBC}"/>
            </c:ext>
          </c:extLst>
        </c:ser>
        <c:dLbls>
          <c:showLegendKey val="0"/>
          <c:showVal val="0"/>
          <c:showCatName val="0"/>
          <c:showSerName val="0"/>
          <c:showPercent val="0"/>
          <c:showBubbleSize val="0"/>
        </c:dLbls>
        <c:gapWidth val="219"/>
        <c:overlap val="-27"/>
        <c:axId val="863788896"/>
        <c:axId val="1287299792"/>
      </c:barChart>
      <c:catAx>
        <c:axId val="86378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299792"/>
        <c:crosses val="autoZero"/>
        <c:auto val="1"/>
        <c:lblAlgn val="ctr"/>
        <c:lblOffset val="100"/>
        <c:noMultiLvlLbl val="0"/>
      </c:catAx>
      <c:valAx>
        <c:axId val="12872997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3788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Caballaje o Potencia!TablaDinámica8</c:name>
    <c:fmtId val="2"/>
  </c:pivotSource>
  <c:chart>
    <c:autoTitleDeleted val="0"/>
    <c:pivotFmts>
      <c:pivotFmt>
        <c:idx val="0"/>
        <c:spPr>
          <a:solidFill>
            <a:schemeClr val="tx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noFill/>
            <a:round/>
          </a:ln>
          <a:effectLst/>
        </c:spPr>
        <c:marker>
          <c:symbol val="none"/>
        </c:marker>
      </c:pivotFmt>
    </c:pivotFmts>
    <c:plotArea>
      <c:layout/>
      <c:barChart>
        <c:barDir val="col"/>
        <c:grouping val="clustered"/>
        <c:varyColors val="0"/>
        <c:ser>
          <c:idx val="0"/>
          <c:order val="0"/>
          <c:tx>
            <c:strRef>
              <c:f>'Por Caballaje o Potencia'!$C$23</c:f>
              <c:strCache>
                <c:ptCount val="1"/>
                <c:pt idx="0">
                  <c:v>Número de Taladros</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Caballaje o Potencia'!$B$24:$B$51</c:f>
              <c:strCache>
                <c:ptCount val="27"/>
                <c:pt idx="0">
                  <c:v>550</c:v>
                </c:pt>
                <c:pt idx="1">
                  <c:v>*</c:v>
                </c:pt>
                <c:pt idx="2">
                  <c:v>1500</c:v>
                </c:pt>
                <c:pt idx="3">
                  <c:v>350</c:v>
                </c:pt>
                <c:pt idx="4">
                  <c:v>750</c:v>
                </c:pt>
                <c:pt idx="5">
                  <c:v>1000</c:v>
                </c:pt>
                <c:pt idx="6">
                  <c:v>3000</c:v>
                </c:pt>
                <c:pt idx="7">
                  <c:v>450</c:v>
                </c:pt>
                <c:pt idx="8">
                  <c:v>2000</c:v>
                </c:pt>
                <c:pt idx="9">
                  <c:v>300</c:v>
                </c:pt>
                <c:pt idx="10">
                  <c:v>250</c:v>
                </c:pt>
                <c:pt idx="11">
                  <c:v>1200</c:v>
                </c:pt>
                <c:pt idx="12">
                  <c:v>650</c:v>
                </c:pt>
                <c:pt idx="13">
                  <c:v>400</c:v>
                </c:pt>
                <c:pt idx="14">
                  <c:v>500</c:v>
                </c:pt>
                <c:pt idx="15">
                  <c:v>600</c:v>
                </c:pt>
                <c:pt idx="16">
                  <c:v>380</c:v>
                </c:pt>
                <c:pt idx="17">
                  <c:v>2500</c:v>
                </c:pt>
                <c:pt idx="18">
                  <c:v>1700</c:v>
                </c:pt>
                <c:pt idx="19">
                  <c:v>1300</c:v>
                </c:pt>
                <c:pt idx="20">
                  <c:v>385</c:v>
                </c:pt>
                <c:pt idx="21">
                  <c:v>475</c:v>
                </c:pt>
                <c:pt idx="22">
                  <c:v>1400</c:v>
                </c:pt>
                <c:pt idx="23">
                  <c:v>950</c:v>
                </c:pt>
                <c:pt idx="24">
                  <c:v>425</c:v>
                </c:pt>
                <c:pt idx="25">
                  <c:v>775</c:v>
                </c:pt>
                <c:pt idx="26">
                  <c:v>(en blanco)</c:v>
                </c:pt>
              </c:strCache>
            </c:strRef>
          </c:cat>
          <c:val>
            <c:numRef>
              <c:f>'Por Caballaje o Potencia'!$C$24:$C$51</c:f>
              <c:numCache>
                <c:formatCode>General</c:formatCode>
                <c:ptCount val="27"/>
                <c:pt idx="0">
                  <c:v>81</c:v>
                </c:pt>
                <c:pt idx="1">
                  <c:v>53</c:v>
                </c:pt>
                <c:pt idx="2">
                  <c:v>33</c:v>
                </c:pt>
                <c:pt idx="3">
                  <c:v>25</c:v>
                </c:pt>
                <c:pt idx="4">
                  <c:v>21</c:v>
                </c:pt>
                <c:pt idx="5">
                  <c:v>19</c:v>
                </c:pt>
                <c:pt idx="6">
                  <c:v>12</c:v>
                </c:pt>
                <c:pt idx="7">
                  <c:v>8</c:v>
                </c:pt>
                <c:pt idx="8">
                  <c:v>8</c:v>
                </c:pt>
                <c:pt idx="9">
                  <c:v>7</c:v>
                </c:pt>
                <c:pt idx="10">
                  <c:v>5</c:v>
                </c:pt>
                <c:pt idx="11">
                  <c:v>5</c:v>
                </c:pt>
                <c:pt idx="12">
                  <c:v>5</c:v>
                </c:pt>
                <c:pt idx="13">
                  <c:v>4</c:v>
                </c:pt>
                <c:pt idx="14">
                  <c:v>3</c:v>
                </c:pt>
                <c:pt idx="15">
                  <c:v>3</c:v>
                </c:pt>
                <c:pt idx="16">
                  <c:v>1</c:v>
                </c:pt>
                <c:pt idx="17">
                  <c:v>1</c:v>
                </c:pt>
                <c:pt idx="18">
                  <c:v>1</c:v>
                </c:pt>
                <c:pt idx="19">
                  <c:v>1</c:v>
                </c:pt>
                <c:pt idx="20">
                  <c:v>1</c:v>
                </c:pt>
                <c:pt idx="21">
                  <c:v>1</c:v>
                </c:pt>
                <c:pt idx="22">
                  <c:v>1</c:v>
                </c:pt>
                <c:pt idx="23">
                  <c:v>1</c:v>
                </c:pt>
                <c:pt idx="24">
                  <c:v>1</c:v>
                </c:pt>
                <c:pt idx="25">
                  <c:v>1</c:v>
                </c:pt>
              </c:numCache>
            </c:numRef>
          </c:val>
          <c:extLst>
            <c:ext xmlns:c16="http://schemas.microsoft.com/office/drawing/2014/chart" uri="{C3380CC4-5D6E-409C-BE32-E72D297353CC}">
              <c16:uniqueId val="{00000000-8BAC-4ABC-B57D-34F2F1088383}"/>
            </c:ext>
          </c:extLst>
        </c:ser>
        <c:dLbls>
          <c:dLblPos val="inEnd"/>
          <c:showLegendKey val="0"/>
          <c:showVal val="1"/>
          <c:showCatName val="0"/>
          <c:showSerName val="0"/>
          <c:showPercent val="0"/>
          <c:showBubbleSize val="0"/>
        </c:dLbls>
        <c:gapWidth val="80"/>
        <c:axId val="1418866528"/>
        <c:axId val="395031120"/>
      </c:barChart>
      <c:lineChart>
        <c:grouping val="standard"/>
        <c:varyColors val="0"/>
        <c:ser>
          <c:idx val="1"/>
          <c:order val="1"/>
          <c:tx>
            <c:strRef>
              <c:f>'Por Caballaje o Potencia'!$D$23</c:f>
              <c:strCache>
                <c:ptCount val="1"/>
                <c:pt idx="0">
                  <c:v>Participación en el total</c:v>
                </c:pt>
              </c:strCache>
            </c:strRef>
          </c:tx>
          <c:spPr>
            <a:ln w="28575" cap="rnd">
              <a:noFill/>
              <a:round/>
            </a:ln>
            <a:effectLst/>
          </c:spPr>
          <c:marker>
            <c:symbol val="none"/>
          </c:marker>
          <c:dPt>
            <c:idx val="0"/>
            <c:marker>
              <c:symbol val="none"/>
            </c:marker>
            <c:bubble3D val="0"/>
            <c:spPr>
              <a:ln w="28575" cap="rnd">
                <a:noFill/>
                <a:round/>
              </a:ln>
              <a:effectLst/>
            </c:spPr>
            <c:extLst>
              <c:ext xmlns:c16="http://schemas.microsoft.com/office/drawing/2014/chart" uri="{C3380CC4-5D6E-409C-BE32-E72D297353CC}">
                <c16:uniqueId val="{00000000-1A75-4516-837B-A7139AE9528D}"/>
              </c:ext>
            </c:extLst>
          </c:dPt>
          <c:cat>
            <c:strRef>
              <c:f>'Por Caballaje o Potencia'!$B$24:$B$51</c:f>
              <c:strCache>
                <c:ptCount val="27"/>
                <c:pt idx="0">
                  <c:v>550</c:v>
                </c:pt>
                <c:pt idx="1">
                  <c:v>*</c:v>
                </c:pt>
                <c:pt idx="2">
                  <c:v>1500</c:v>
                </c:pt>
                <c:pt idx="3">
                  <c:v>350</c:v>
                </c:pt>
                <c:pt idx="4">
                  <c:v>750</c:v>
                </c:pt>
                <c:pt idx="5">
                  <c:v>1000</c:v>
                </c:pt>
                <c:pt idx="6">
                  <c:v>3000</c:v>
                </c:pt>
                <c:pt idx="7">
                  <c:v>450</c:v>
                </c:pt>
                <c:pt idx="8">
                  <c:v>2000</c:v>
                </c:pt>
                <c:pt idx="9">
                  <c:v>300</c:v>
                </c:pt>
                <c:pt idx="10">
                  <c:v>250</c:v>
                </c:pt>
                <c:pt idx="11">
                  <c:v>1200</c:v>
                </c:pt>
                <c:pt idx="12">
                  <c:v>650</c:v>
                </c:pt>
                <c:pt idx="13">
                  <c:v>400</c:v>
                </c:pt>
                <c:pt idx="14">
                  <c:v>500</c:v>
                </c:pt>
                <c:pt idx="15">
                  <c:v>600</c:v>
                </c:pt>
                <c:pt idx="16">
                  <c:v>380</c:v>
                </c:pt>
                <c:pt idx="17">
                  <c:v>2500</c:v>
                </c:pt>
                <c:pt idx="18">
                  <c:v>1700</c:v>
                </c:pt>
                <c:pt idx="19">
                  <c:v>1300</c:v>
                </c:pt>
                <c:pt idx="20">
                  <c:v>385</c:v>
                </c:pt>
                <c:pt idx="21">
                  <c:v>475</c:v>
                </c:pt>
                <c:pt idx="22">
                  <c:v>1400</c:v>
                </c:pt>
                <c:pt idx="23">
                  <c:v>950</c:v>
                </c:pt>
                <c:pt idx="24">
                  <c:v>425</c:v>
                </c:pt>
                <c:pt idx="25">
                  <c:v>775</c:v>
                </c:pt>
                <c:pt idx="26">
                  <c:v>(en blanco)</c:v>
                </c:pt>
              </c:strCache>
            </c:strRef>
          </c:cat>
          <c:val>
            <c:numRef>
              <c:f>'Por Caballaje o Potencia'!$D$24:$D$51</c:f>
              <c:numCache>
                <c:formatCode>0.0%</c:formatCode>
                <c:ptCount val="27"/>
                <c:pt idx="0">
                  <c:v>0.20159009561388821</c:v>
                </c:pt>
                <c:pt idx="1">
                  <c:v>2.3982660084256063E-4</c:v>
                </c:pt>
                <c:pt idx="2">
                  <c:v>0.22398899512654247</c:v>
                </c:pt>
                <c:pt idx="3">
                  <c:v>3.9594014290045387E-2</c:v>
                </c:pt>
                <c:pt idx="4">
                  <c:v>7.1269225722081692E-2</c:v>
                </c:pt>
                <c:pt idx="5">
                  <c:v>8.5975573886955689E-2</c:v>
                </c:pt>
                <c:pt idx="6">
                  <c:v>0.16290108736475817</c:v>
                </c:pt>
                <c:pt idx="7">
                  <c:v>1.6290108736475815E-2</c:v>
                </c:pt>
                <c:pt idx="8">
                  <c:v>7.2400483273225846E-2</c:v>
                </c:pt>
                <c:pt idx="9">
                  <c:v>9.5025634296108923E-3</c:v>
                </c:pt>
                <c:pt idx="10">
                  <c:v>5.6562877557207692E-3</c:v>
                </c:pt>
                <c:pt idx="11">
                  <c:v>2.7150181227459692E-2</c:v>
                </c:pt>
                <c:pt idx="12">
                  <c:v>1.4706348164874001E-2</c:v>
                </c:pt>
                <c:pt idx="13">
                  <c:v>7.2400483273225846E-3</c:v>
                </c:pt>
                <c:pt idx="14">
                  <c:v>6.7875453068649231E-3</c:v>
                </c:pt>
                <c:pt idx="15">
                  <c:v>8.1450543682379077E-3</c:v>
                </c:pt>
                <c:pt idx="16">
                  <c:v>1.7195114777391138E-3</c:v>
                </c:pt>
                <c:pt idx="17">
                  <c:v>1.1312575511441538E-2</c:v>
                </c:pt>
                <c:pt idx="18">
                  <c:v>7.6925513477802462E-3</c:v>
                </c:pt>
                <c:pt idx="19">
                  <c:v>5.8825392659496E-3</c:v>
                </c:pt>
                <c:pt idx="20">
                  <c:v>1.7421366287619969E-3</c:v>
                </c:pt>
                <c:pt idx="21">
                  <c:v>2.1493893471738923E-3</c:v>
                </c:pt>
                <c:pt idx="22">
                  <c:v>6.3350422864072616E-3</c:v>
                </c:pt>
                <c:pt idx="23">
                  <c:v>4.2987786943477846E-3</c:v>
                </c:pt>
                <c:pt idx="24">
                  <c:v>1.9231378369450615E-3</c:v>
                </c:pt>
                <c:pt idx="25">
                  <c:v>3.5068984085468769E-3</c:v>
                </c:pt>
                <c:pt idx="26">
                  <c:v>0</c:v>
                </c:pt>
              </c:numCache>
            </c:numRef>
          </c:val>
          <c:smooth val="0"/>
          <c:extLst>
            <c:ext xmlns:c16="http://schemas.microsoft.com/office/drawing/2014/chart" uri="{C3380CC4-5D6E-409C-BE32-E72D297353CC}">
              <c16:uniqueId val="{00000001-8BAC-4ABC-B57D-34F2F1088383}"/>
            </c:ext>
          </c:extLst>
        </c:ser>
        <c:dLbls>
          <c:showLegendKey val="0"/>
          <c:showVal val="0"/>
          <c:showCatName val="0"/>
          <c:showSerName val="0"/>
          <c:showPercent val="0"/>
          <c:showBubbleSize val="0"/>
        </c:dLbls>
        <c:marker val="1"/>
        <c:smooth val="0"/>
        <c:axId val="206255344"/>
        <c:axId val="288443808"/>
      </c:lineChart>
      <c:catAx>
        <c:axId val="141886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031120"/>
        <c:crosses val="autoZero"/>
        <c:auto val="1"/>
        <c:lblAlgn val="ctr"/>
        <c:lblOffset val="100"/>
        <c:noMultiLvlLbl val="0"/>
      </c:catAx>
      <c:valAx>
        <c:axId val="395031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8866528"/>
        <c:crosses val="autoZero"/>
        <c:crossBetween val="between"/>
      </c:valAx>
      <c:valAx>
        <c:axId val="28844380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255344"/>
        <c:crosses val="max"/>
        <c:crossBetween val="between"/>
      </c:valAx>
      <c:catAx>
        <c:axId val="206255344"/>
        <c:scaling>
          <c:orientation val="minMax"/>
        </c:scaling>
        <c:delete val="1"/>
        <c:axPos val="b"/>
        <c:numFmt formatCode="General" sourceLinked="1"/>
        <c:majorTickMark val="out"/>
        <c:minorTickMark val="none"/>
        <c:tickLblPos val="nextTo"/>
        <c:crossAx val="288443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Función y Estado!TablaDinámica12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'Por Función y Estado'!$X$44:$X$45</c:f>
              <c:strCache>
                <c:ptCount val="1"/>
                <c:pt idx="0">
                  <c:v>NO DISPONIBLE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Función y Estado'!$W$46:$W$47</c:f>
              <c:strCache>
                <c:ptCount val="1"/>
                <c:pt idx="0">
                  <c:v>NO DISPONIBLE</c:v>
                </c:pt>
              </c:strCache>
            </c:strRef>
          </c:cat>
          <c:val>
            <c:numRef>
              <c:f>'Por Función y Estado'!$X$46:$X$47</c:f>
              <c:numCache>
                <c:formatCode>General</c:formatCode>
                <c:ptCount val="1"/>
                <c:pt idx="0">
                  <c:v>3</c:v>
                </c:pt>
              </c:numCache>
            </c:numRef>
          </c:val>
          <c:extLst>
            <c:ext xmlns:c16="http://schemas.microsoft.com/office/drawing/2014/chart" uri="{C3380CC4-5D6E-409C-BE32-E72D297353CC}">
              <c16:uniqueId val="{00000000-8F5C-4261-8C18-1FD94C1A1E13}"/>
            </c:ext>
          </c:extLst>
        </c:ser>
        <c:dLbls>
          <c:dLblPos val="outEnd"/>
          <c:showLegendKey val="0"/>
          <c:showVal val="1"/>
          <c:showCatName val="0"/>
          <c:showSerName val="0"/>
          <c:showPercent val="0"/>
          <c:showBubbleSize val="0"/>
        </c:dLbls>
        <c:gapWidth val="219"/>
        <c:overlap val="-27"/>
        <c:axId val="1317617344"/>
        <c:axId val="1287290864"/>
      </c:barChart>
      <c:catAx>
        <c:axId val="13176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290864"/>
        <c:crosses val="autoZero"/>
        <c:auto val="1"/>
        <c:lblAlgn val="ctr"/>
        <c:lblOffset val="100"/>
        <c:noMultiLvlLbl val="0"/>
      </c:catAx>
      <c:valAx>
        <c:axId val="1287290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76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Año de Fabricación!TablaDinámica3</c:name>
    <c:fmtId val="0"/>
  </c:pivotSource>
  <c:chart>
    <c:autoTitleDeleted val="0"/>
    <c:pivotFmts>
      <c:pivotFmt>
        <c:idx val="0"/>
        <c:spPr>
          <a:solidFill>
            <a:schemeClr val="tx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Año de Fabricación'!$C$25</c:f>
              <c:strCache>
                <c:ptCount val="1"/>
                <c:pt idx="0">
                  <c:v>Número de Taladros</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Año de Fabricación'!$B$26:$B$58</c:f>
              <c:strCache>
                <c:ptCount val="32"/>
                <c:pt idx="0">
                  <c:v>NO DISPONIBLE</c:v>
                </c:pt>
                <c:pt idx="1">
                  <c:v>2012</c:v>
                </c:pt>
                <c:pt idx="2">
                  <c:v>2010</c:v>
                </c:pt>
                <c:pt idx="3">
                  <c:v>2007</c:v>
                </c:pt>
                <c:pt idx="4">
                  <c:v>2008</c:v>
                </c:pt>
                <c:pt idx="5">
                  <c:v>2013</c:v>
                </c:pt>
                <c:pt idx="6">
                  <c:v>2009</c:v>
                </c:pt>
                <c:pt idx="7">
                  <c:v>2014</c:v>
                </c:pt>
                <c:pt idx="8">
                  <c:v>2015</c:v>
                </c:pt>
                <c:pt idx="9">
                  <c:v>2011</c:v>
                </c:pt>
                <c:pt idx="10">
                  <c:v>2005</c:v>
                </c:pt>
                <c:pt idx="11">
                  <c:v>2018</c:v>
                </c:pt>
                <c:pt idx="12">
                  <c:v>2017</c:v>
                </c:pt>
                <c:pt idx="13">
                  <c:v>2016</c:v>
                </c:pt>
                <c:pt idx="14">
                  <c:v>1984</c:v>
                </c:pt>
                <c:pt idx="15">
                  <c:v>2006</c:v>
                </c:pt>
                <c:pt idx="16">
                  <c:v>1985</c:v>
                </c:pt>
                <c:pt idx="17">
                  <c:v>2004</c:v>
                </c:pt>
                <c:pt idx="18">
                  <c:v>1982</c:v>
                </c:pt>
                <c:pt idx="19">
                  <c:v>2022</c:v>
                </c:pt>
                <c:pt idx="20">
                  <c:v>1986</c:v>
                </c:pt>
                <c:pt idx="21">
                  <c:v>2021</c:v>
                </c:pt>
                <c:pt idx="22">
                  <c:v>1978</c:v>
                </c:pt>
                <c:pt idx="23">
                  <c:v>1988</c:v>
                </c:pt>
                <c:pt idx="24">
                  <c:v>2002</c:v>
                </c:pt>
                <c:pt idx="25">
                  <c:v>2020</c:v>
                </c:pt>
                <c:pt idx="26">
                  <c:v>2003</c:v>
                </c:pt>
                <c:pt idx="27">
                  <c:v>1980</c:v>
                </c:pt>
                <c:pt idx="28">
                  <c:v>1983</c:v>
                </c:pt>
                <c:pt idx="29">
                  <c:v>1979</c:v>
                </c:pt>
                <c:pt idx="30">
                  <c:v>2019</c:v>
                </c:pt>
                <c:pt idx="31">
                  <c:v>(en blanco)</c:v>
                </c:pt>
              </c:strCache>
            </c:strRef>
          </c:cat>
          <c:val>
            <c:numRef>
              <c:f>'Por Año de Fabricación'!$C$26:$C$58</c:f>
              <c:numCache>
                <c:formatCode>General</c:formatCode>
                <c:ptCount val="32"/>
                <c:pt idx="0">
                  <c:v>79</c:v>
                </c:pt>
                <c:pt idx="1">
                  <c:v>35</c:v>
                </c:pt>
                <c:pt idx="2">
                  <c:v>25</c:v>
                </c:pt>
                <c:pt idx="3">
                  <c:v>17</c:v>
                </c:pt>
                <c:pt idx="4">
                  <c:v>17</c:v>
                </c:pt>
                <c:pt idx="5">
                  <c:v>16</c:v>
                </c:pt>
                <c:pt idx="6">
                  <c:v>16</c:v>
                </c:pt>
                <c:pt idx="7">
                  <c:v>10</c:v>
                </c:pt>
                <c:pt idx="8">
                  <c:v>10</c:v>
                </c:pt>
                <c:pt idx="9">
                  <c:v>9</c:v>
                </c:pt>
                <c:pt idx="10">
                  <c:v>8</c:v>
                </c:pt>
                <c:pt idx="11">
                  <c:v>8</c:v>
                </c:pt>
                <c:pt idx="12">
                  <c:v>7</c:v>
                </c:pt>
                <c:pt idx="13">
                  <c:v>5</c:v>
                </c:pt>
                <c:pt idx="14">
                  <c:v>5</c:v>
                </c:pt>
                <c:pt idx="15">
                  <c:v>5</c:v>
                </c:pt>
                <c:pt idx="16">
                  <c:v>5</c:v>
                </c:pt>
                <c:pt idx="17">
                  <c:v>4</c:v>
                </c:pt>
                <c:pt idx="18">
                  <c:v>3</c:v>
                </c:pt>
                <c:pt idx="19">
                  <c:v>3</c:v>
                </c:pt>
                <c:pt idx="20">
                  <c:v>3</c:v>
                </c:pt>
                <c:pt idx="21">
                  <c:v>2</c:v>
                </c:pt>
                <c:pt idx="22">
                  <c:v>2</c:v>
                </c:pt>
                <c:pt idx="23">
                  <c:v>1</c:v>
                </c:pt>
                <c:pt idx="24">
                  <c:v>1</c:v>
                </c:pt>
                <c:pt idx="25">
                  <c:v>1</c:v>
                </c:pt>
                <c:pt idx="26">
                  <c:v>1</c:v>
                </c:pt>
                <c:pt idx="27">
                  <c:v>1</c:v>
                </c:pt>
                <c:pt idx="28">
                  <c:v>1</c:v>
                </c:pt>
                <c:pt idx="29">
                  <c:v>1</c:v>
                </c:pt>
                <c:pt idx="30">
                  <c:v>1</c:v>
                </c:pt>
              </c:numCache>
            </c:numRef>
          </c:val>
          <c:extLst>
            <c:ext xmlns:c16="http://schemas.microsoft.com/office/drawing/2014/chart" uri="{C3380CC4-5D6E-409C-BE32-E72D297353CC}">
              <c16:uniqueId val="{00000000-2383-4C9C-A3AB-B18BB7BB1D12}"/>
            </c:ext>
          </c:extLst>
        </c:ser>
        <c:dLbls>
          <c:dLblPos val="ctr"/>
          <c:showLegendKey val="0"/>
          <c:showVal val="1"/>
          <c:showCatName val="0"/>
          <c:showSerName val="0"/>
          <c:showPercent val="0"/>
          <c:showBubbleSize val="0"/>
        </c:dLbls>
        <c:gapWidth val="80"/>
        <c:axId val="319055647"/>
        <c:axId val="240870335"/>
      </c:barChart>
      <c:lineChart>
        <c:grouping val="standard"/>
        <c:varyColors val="0"/>
        <c:ser>
          <c:idx val="1"/>
          <c:order val="1"/>
          <c:tx>
            <c:strRef>
              <c:f>'Por Año de Fabricación'!$D$25</c:f>
              <c:strCache>
                <c:ptCount val="1"/>
                <c:pt idx="0">
                  <c:v>Participación en el 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Año de Fabricación'!$B$26:$B$58</c:f>
              <c:strCache>
                <c:ptCount val="32"/>
                <c:pt idx="0">
                  <c:v>NO DISPONIBLE</c:v>
                </c:pt>
                <c:pt idx="1">
                  <c:v>2012</c:v>
                </c:pt>
                <c:pt idx="2">
                  <c:v>2010</c:v>
                </c:pt>
                <c:pt idx="3">
                  <c:v>2007</c:v>
                </c:pt>
                <c:pt idx="4">
                  <c:v>2008</c:v>
                </c:pt>
                <c:pt idx="5">
                  <c:v>2013</c:v>
                </c:pt>
                <c:pt idx="6">
                  <c:v>2009</c:v>
                </c:pt>
                <c:pt idx="7">
                  <c:v>2014</c:v>
                </c:pt>
                <c:pt idx="8">
                  <c:v>2015</c:v>
                </c:pt>
                <c:pt idx="9">
                  <c:v>2011</c:v>
                </c:pt>
                <c:pt idx="10">
                  <c:v>2005</c:v>
                </c:pt>
                <c:pt idx="11">
                  <c:v>2018</c:v>
                </c:pt>
                <c:pt idx="12">
                  <c:v>2017</c:v>
                </c:pt>
                <c:pt idx="13">
                  <c:v>2016</c:v>
                </c:pt>
                <c:pt idx="14">
                  <c:v>1984</c:v>
                </c:pt>
                <c:pt idx="15">
                  <c:v>2006</c:v>
                </c:pt>
                <c:pt idx="16">
                  <c:v>1985</c:v>
                </c:pt>
                <c:pt idx="17">
                  <c:v>2004</c:v>
                </c:pt>
                <c:pt idx="18">
                  <c:v>1982</c:v>
                </c:pt>
                <c:pt idx="19">
                  <c:v>2022</c:v>
                </c:pt>
                <c:pt idx="20">
                  <c:v>1986</c:v>
                </c:pt>
                <c:pt idx="21">
                  <c:v>2021</c:v>
                </c:pt>
                <c:pt idx="22">
                  <c:v>1978</c:v>
                </c:pt>
                <c:pt idx="23">
                  <c:v>1988</c:v>
                </c:pt>
                <c:pt idx="24">
                  <c:v>2002</c:v>
                </c:pt>
                <c:pt idx="25">
                  <c:v>2020</c:v>
                </c:pt>
                <c:pt idx="26">
                  <c:v>2003</c:v>
                </c:pt>
                <c:pt idx="27">
                  <c:v>1980</c:v>
                </c:pt>
                <c:pt idx="28">
                  <c:v>1983</c:v>
                </c:pt>
                <c:pt idx="29">
                  <c:v>1979</c:v>
                </c:pt>
                <c:pt idx="30">
                  <c:v>2019</c:v>
                </c:pt>
                <c:pt idx="31">
                  <c:v>(en blanco)</c:v>
                </c:pt>
              </c:strCache>
            </c:strRef>
          </c:cat>
          <c:val>
            <c:numRef>
              <c:f>'Por Año de Fabricación'!$D$26:$D$58</c:f>
              <c:numCache>
                <c:formatCode>0.0%</c:formatCode>
                <c:ptCount val="32"/>
                <c:pt idx="0">
                  <c:v>0.26158940397350994</c:v>
                </c:pt>
                <c:pt idx="1">
                  <c:v>0.11589403973509933</c:v>
                </c:pt>
                <c:pt idx="2">
                  <c:v>8.2781456953642391E-2</c:v>
                </c:pt>
                <c:pt idx="3">
                  <c:v>5.6291390728476824E-2</c:v>
                </c:pt>
                <c:pt idx="4">
                  <c:v>5.6291390728476824E-2</c:v>
                </c:pt>
                <c:pt idx="5">
                  <c:v>5.2980132450331126E-2</c:v>
                </c:pt>
                <c:pt idx="6">
                  <c:v>5.2980132450331126E-2</c:v>
                </c:pt>
                <c:pt idx="7">
                  <c:v>3.3112582781456956E-2</c:v>
                </c:pt>
                <c:pt idx="8">
                  <c:v>3.3112582781456956E-2</c:v>
                </c:pt>
                <c:pt idx="9">
                  <c:v>2.9801324503311258E-2</c:v>
                </c:pt>
                <c:pt idx="10">
                  <c:v>2.6490066225165563E-2</c:v>
                </c:pt>
                <c:pt idx="11">
                  <c:v>2.6490066225165563E-2</c:v>
                </c:pt>
                <c:pt idx="12">
                  <c:v>2.3178807947019868E-2</c:v>
                </c:pt>
                <c:pt idx="13">
                  <c:v>1.6556291390728478E-2</c:v>
                </c:pt>
                <c:pt idx="14">
                  <c:v>1.6556291390728478E-2</c:v>
                </c:pt>
                <c:pt idx="15">
                  <c:v>1.6556291390728478E-2</c:v>
                </c:pt>
                <c:pt idx="16">
                  <c:v>1.6556291390728478E-2</c:v>
                </c:pt>
                <c:pt idx="17">
                  <c:v>1.3245033112582781E-2</c:v>
                </c:pt>
                <c:pt idx="18">
                  <c:v>9.9337748344370865E-3</c:v>
                </c:pt>
                <c:pt idx="19">
                  <c:v>9.9337748344370865E-3</c:v>
                </c:pt>
                <c:pt idx="20">
                  <c:v>9.9337748344370865E-3</c:v>
                </c:pt>
                <c:pt idx="21">
                  <c:v>6.6225165562913907E-3</c:v>
                </c:pt>
                <c:pt idx="22">
                  <c:v>6.6225165562913907E-3</c:v>
                </c:pt>
                <c:pt idx="23">
                  <c:v>3.3112582781456954E-3</c:v>
                </c:pt>
                <c:pt idx="24">
                  <c:v>3.3112582781456954E-3</c:v>
                </c:pt>
                <c:pt idx="25">
                  <c:v>3.3112582781456954E-3</c:v>
                </c:pt>
                <c:pt idx="26">
                  <c:v>3.3112582781456954E-3</c:v>
                </c:pt>
                <c:pt idx="27">
                  <c:v>3.3112582781456954E-3</c:v>
                </c:pt>
                <c:pt idx="28">
                  <c:v>3.3112582781456954E-3</c:v>
                </c:pt>
                <c:pt idx="29">
                  <c:v>3.3112582781456954E-3</c:v>
                </c:pt>
                <c:pt idx="30">
                  <c:v>3.3112582781456954E-3</c:v>
                </c:pt>
                <c:pt idx="31">
                  <c:v>0</c:v>
                </c:pt>
              </c:numCache>
            </c:numRef>
          </c:val>
          <c:smooth val="0"/>
          <c:extLst>
            <c:ext xmlns:c16="http://schemas.microsoft.com/office/drawing/2014/chart" uri="{C3380CC4-5D6E-409C-BE32-E72D297353CC}">
              <c16:uniqueId val="{00000001-2383-4C9C-A3AB-B18BB7BB1D12}"/>
            </c:ext>
          </c:extLst>
        </c:ser>
        <c:dLbls>
          <c:showLegendKey val="0"/>
          <c:showVal val="0"/>
          <c:showCatName val="0"/>
          <c:showSerName val="0"/>
          <c:showPercent val="0"/>
          <c:showBubbleSize val="0"/>
        </c:dLbls>
        <c:marker val="1"/>
        <c:smooth val="0"/>
        <c:axId val="319051327"/>
        <c:axId val="1140504207"/>
      </c:lineChart>
      <c:catAx>
        <c:axId val="31905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870335"/>
        <c:crosses val="autoZero"/>
        <c:auto val="1"/>
        <c:lblAlgn val="ctr"/>
        <c:lblOffset val="100"/>
        <c:noMultiLvlLbl val="0"/>
      </c:catAx>
      <c:valAx>
        <c:axId val="24087033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055647"/>
        <c:crosses val="autoZero"/>
        <c:crossBetween val="between"/>
      </c:valAx>
      <c:valAx>
        <c:axId val="1140504207"/>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051327"/>
        <c:crosses val="max"/>
        <c:crossBetween val="between"/>
      </c:valAx>
      <c:catAx>
        <c:axId val="319051327"/>
        <c:scaling>
          <c:orientation val="minMax"/>
        </c:scaling>
        <c:delete val="1"/>
        <c:axPos val="b"/>
        <c:numFmt formatCode="General" sourceLinked="1"/>
        <c:majorTickMark val="out"/>
        <c:minorTickMark val="none"/>
        <c:tickLblPos val="nextTo"/>
        <c:crossAx val="114050420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Empresa!TablaDinámica4</c:name>
    <c:fmtId val="4"/>
  </c:pivotSource>
  <c:chart>
    <c:autoTitleDeleted val="0"/>
    <c:pivotFmts>
      <c:pivotFmt>
        <c:idx val="0"/>
        <c:spPr>
          <a:solidFill>
            <a:schemeClr val="tx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noFill/>
            <a:round/>
          </a:ln>
          <a:effectLst/>
        </c:spPr>
        <c:marker>
          <c:symbol val="none"/>
        </c:marker>
        <c:dLbl>
          <c:idx val="0"/>
          <c:layout>
            <c:manualLayout>
              <c:x val="-2.2968311887843294E-2"/>
              <c:y val="-6.380795717357666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noFill/>
            <a:round/>
          </a:ln>
          <a:effectLst/>
        </c:spPr>
        <c:marker>
          <c:symbol val="none"/>
        </c:marker>
      </c:pivotFmt>
      <c:pivotFmt>
        <c:idx val="4"/>
        <c:spPr>
          <a:ln w="28575" cap="rnd">
            <a:noFill/>
            <a:round/>
          </a:ln>
          <a:effectLst/>
        </c:spPr>
        <c:marker>
          <c:symbol val="none"/>
        </c:marker>
      </c:pivotFmt>
      <c:pivotFmt>
        <c:idx val="5"/>
        <c:spPr>
          <a:solidFill>
            <a:schemeClr val="accent1"/>
          </a:solidFill>
          <a:ln w="28575" cap="rnd">
            <a:noFill/>
            <a:round/>
          </a:ln>
          <a:effectLst/>
        </c:spPr>
        <c:marker>
          <c:symbol val="none"/>
        </c:marker>
      </c:pivotFmt>
      <c:pivotFmt>
        <c:idx val="6"/>
        <c:spPr>
          <a:solidFill>
            <a:schemeClr val="accent1"/>
          </a:solidFill>
          <a:ln w="28575" cap="rnd">
            <a:noFill/>
            <a:round/>
          </a:ln>
          <a:effectLst/>
        </c:spPr>
        <c:marker>
          <c:symbol val="none"/>
        </c:marker>
        <c:dLbl>
          <c:idx val="0"/>
          <c:layout>
            <c:manualLayout>
              <c:x val="-2.0406257267643033E-2"/>
              <c:y val="-5.2546960088087388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6852391012099098E-2"/>
          <c:y val="9.6480892136008526E-3"/>
          <c:w val="0.92684593816016903"/>
          <c:h val="0.76954255014122541"/>
        </c:manualLayout>
      </c:layout>
      <c:barChart>
        <c:barDir val="col"/>
        <c:grouping val="clustered"/>
        <c:varyColors val="0"/>
        <c:ser>
          <c:idx val="0"/>
          <c:order val="0"/>
          <c:tx>
            <c:strRef>
              <c:f>'Por Empresa'!$C$26</c:f>
              <c:strCache>
                <c:ptCount val="1"/>
                <c:pt idx="0">
                  <c:v>Número de Taladros</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Empresa'!$B$27:$B$54</c:f>
              <c:strCache>
                <c:ptCount val="27"/>
                <c:pt idx="0">
                  <c:v>44682</c:v>
                </c:pt>
                <c:pt idx="1">
                  <c:v>44652</c:v>
                </c:pt>
                <c:pt idx="2">
                  <c:v>43891</c:v>
                </c:pt>
                <c:pt idx="3">
                  <c:v>44926</c:v>
                </c:pt>
                <c:pt idx="4">
                  <c:v>44044</c:v>
                </c:pt>
                <c:pt idx="5">
                  <c:v>43922</c:v>
                </c:pt>
                <c:pt idx="6">
                  <c:v>43586</c:v>
                </c:pt>
                <c:pt idx="7">
                  <c:v>44896</c:v>
                </c:pt>
                <c:pt idx="8">
                  <c:v>44683</c:v>
                </c:pt>
                <c:pt idx="9">
                  <c:v>44531</c:v>
                </c:pt>
                <c:pt idx="10">
                  <c:v>45269</c:v>
                </c:pt>
                <c:pt idx="11">
                  <c:v>44256</c:v>
                </c:pt>
                <c:pt idx="12">
                  <c:v>44287</c:v>
                </c:pt>
                <c:pt idx="13">
                  <c:v>43374</c:v>
                </c:pt>
                <c:pt idx="14">
                  <c:v>44270</c:v>
                </c:pt>
                <c:pt idx="15">
                  <c:v>43923</c:v>
                </c:pt>
                <c:pt idx="16">
                  <c:v>43831</c:v>
                </c:pt>
                <c:pt idx="17">
                  <c:v>44166</c:v>
                </c:pt>
                <c:pt idx="18">
                  <c:v>45300</c:v>
                </c:pt>
                <c:pt idx="19">
                  <c:v>43924</c:v>
                </c:pt>
                <c:pt idx="20">
                  <c:v>44136</c:v>
                </c:pt>
                <c:pt idx="21">
                  <c:v>44302</c:v>
                </c:pt>
                <c:pt idx="22">
                  <c:v>44301</c:v>
                </c:pt>
                <c:pt idx="23">
                  <c:v>45279</c:v>
                </c:pt>
                <c:pt idx="24">
                  <c:v>44045</c:v>
                </c:pt>
                <c:pt idx="25">
                  <c:v>45270</c:v>
                </c:pt>
                <c:pt idx="26">
                  <c:v>(en blanco)</c:v>
                </c:pt>
              </c:strCache>
            </c:strRef>
          </c:cat>
          <c:val>
            <c:numRef>
              <c:f>'Por Empresa'!$C$27:$C$54</c:f>
              <c:numCache>
                <c:formatCode>General</c:formatCode>
                <c:ptCount val="27"/>
                <c:pt idx="0">
                  <c:v>59</c:v>
                </c:pt>
                <c:pt idx="1">
                  <c:v>38</c:v>
                </c:pt>
                <c:pt idx="2">
                  <c:v>22</c:v>
                </c:pt>
                <c:pt idx="3">
                  <c:v>21</c:v>
                </c:pt>
                <c:pt idx="4">
                  <c:v>19</c:v>
                </c:pt>
                <c:pt idx="5">
                  <c:v>17</c:v>
                </c:pt>
                <c:pt idx="6">
                  <c:v>16</c:v>
                </c:pt>
                <c:pt idx="7">
                  <c:v>16</c:v>
                </c:pt>
                <c:pt idx="8">
                  <c:v>15</c:v>
                </c:pt>
                <c:pt idx="9">
                  <c:v>11</c:v>
                </c:pt>
                <c:pt idx="10">
                  <c:v>11</c:v>
                </c:pt>
                <c:pt idx="11">
                  <c:v>11</c:v>
                </c:pt>
                <c:pt idx="12">
                  <c:v>8</c:v>
                </c:pt>
                <c:pt idx="13">
                  <c:v>7</c:v>
                </c:pt>
                <c:pt idx="14">
                  <c:v>6</c:v>
                </c:pt>
                <c:pt idx="15">
                  <c:v>5</c:v>
                </c:pt>
                <c:pt idx="16">
                  <c:v>4</c:v>
                </c:pt>
                <c:pt idx="17">
                  <c:v>4</c:v>
                </c:pt>
                <c:pt idx="18">
                  <c:v>3</c:v>
                </c:pt>
                <c:pt idx="19">
                  <c:v>2</c:v>
                </c:pt>
                <c:pt idx="20">
                  <c:v>2</c:v>
                </c:pt>
                <c:pt idx="21">
                  <c:v>1</c:v>
                </c:pt>
                <c:pt idx="22">
                  <c:v>1</c:v>
                </c:pt>
                <c:pt idx="23">
                  <c:v>1</c:v>
                </c:pt>
                <c:pt idx="24">
                  <c:v>1</c:v>
                </c:pt>
                <c:pt idx="25">
                  <c:v>1</c:v>
                </c:pt>
              </c:numCache>
            </c:numRef>
          </c:val>
          <c:extLst>
            <c:ext xmlns:c16="http://schemas.microsoft.com/office/drawing/2014/chart" uri="{C3380CC4-5D6E-409C-BE32-E72D297353CC}">
              <c16:uniqueId val="{00000000-7A3E-4135-8F3D-FEACB1E68319}"/>
            </c:ext>
          </c:extLst>
        </c:ser>
        <c:dLbls>
          <c:dLblPos val="ctr"/>
          <c:showLegendKey val="0"/>
          <c:showVal val="1"/>
          <c:showCatName val="0"/>
          <c:showSerName val="0"/>
          <c:showPercent val="0"/>
          <c:showBubbleSize val="0"/>
        </c:dLbls>
        <c:gapWidth val="80"/>
        <c:axId val="319020127"/>
        <c:axId val="233850575"/>
      </c:barChart>
      <c:lineChart>
        <c:grouping val="standard"/>
        <c:varyColors val="0"/>
        <c:ser>
          <c:idx val="1"/>
          <c:order val="1"/>
          <c:tx>
            <c:strRef>
              <c:f>'Por Empresa'!$D$26</c:f>
              <c:strCache>
                <c:ptCount val="1"/>
                <c:pt idx="0">
                  <c:v>Participación en el total</c:v>
                </c:pt>
              </c:strCache>
            </c:strRef>
          </c:tx>
          <c:spPr>
            <a:ln w="28575" cap="rnd">
              <a:noFill/>
              <a:round/>
            </a:ln>
            <a:effectLst/>
          </c:spPr>
          <c:marker>
            <c:symbol val="none"/>
          </c:marker>
          <c:dPt>
            <c:idx val="0"/>
            <c:marker>
              <c:symbol val="none"/>
            </c:marker>
            <c:bubble3D val="0"/>
            <c:extLst>
              <c:ext xmlns:c16="http://schemas.microsoft.com/office/drawing/2014/chart" uri="{C3380CC4-5D6E-409C-BE32-E72D297353CC}">
                <c16:uniqueId val="{00000000-6D50-4FEF-9389-FEA06BA1C85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Empresa'!$B$27:$B$54</c:f>
              <c:strCache>
                <c:ptCount val="27"/>
                <c:pt idx="0">
                  <c:v>44682</c:v>
                </c:pt>
                <c:pt idx="1">
                  <c:v>44652</c:v>
                </c:pt>
                <c:pt idx="2">
                  <c:v>43891</c:v>
                </c:pt>
                <c:pt idx="3">
                  <c:v>44926</c:v>
                </c:pt>
                <c:pt idx="4">
                  <c:v>44044</c:v>
                </c:pt>
                <c:pt idx="5">
                  <c:v>43922</c:v>
                </c:pt>
                <c:pt idx="6">
                  <c:v>43586</c:v>
                </c:pt>
                <c:pt idx="7">
                  <c:v>44896</c:v>
                </c:pt>
                <c:pt idx="8">
                  <c:v>44683</c:v>
                </c:pt>
                <c:pt idx="9">
                  <c:v>44531</c:v>
                </c:pt>
                <c:pt idx="10">
                  <c:v>45269</c:v>
                </c:pt>
                <c:pt idx="11">
                  <c:v>44256</c:v>
                </c:pt>
                <c:pt idx="12">
                  <c:v>44287</c:v>
                </c:pt>
                <c:pt idx="13">
                  <c:v>43374</c:v>
                </c:pt>
                <c:pt idx="14">
                  <c:v>44270</c:v>
                </c:pt>
                <c:pt idx="15">
                  <c:v>43923</c:v>
                </c:pt>
                <c:pt idx="16">
                  <c:v>43831</c:v>
                </c:pt>
                <c:pt idx="17">
                  <c:v>44166</c:v>
                </c:pt>
                <c:pt idx="18">
                  <c:v>45300</c:v>
                </c:pt>
                <c:pt idx="19">
                  <c:v>43924</c:v>
                </c:pt>
                <c:pt idx="20">
                  <c:v>44136</c:v>
                </c:pt>
                <c:pt idx="21">
                  <c:v>44302</c:v>
                </c:pt>
                <c:pt idx="22">
                  <c:v>44301</c:v>
                </c:pt>
                <c:pt idx="23">
                  <c:v>45279</c:v>
                </c:pt>
                <c:pt idx="24">
                  <c:v>44045</c:v>
                </c:pt>
                <c:pt idx="25">
                  <c:v>45270</c:v>
                </c:pt>
                <c:pt idx="26">
                  <c:v>(en blanco)</c:v>
                </c:pt>
              </c:strCache>
            </c:strRef>
          </c:cat>
          <c:val>
            <c:numRef>
              <c:f>'Por Empresa'!$D$27:$D$54</c:f>
              <c:numCache>
                <c:formatCode>0%</c:formatCode>
                <c:ptCount val="27"/>
                <c:pt idx="0">
                  <c:v>0.19536423841059603</c:v>
                </c:pt>
                <c:pt idx="1">
                  <c:v>0.12582781456953643</c:v>
                </c:pt>
                <c:pt idx="2">
                  <c:v>7.2847682119205295E-2</c:v>
                </c:pt>
                <c:pt idx="3">
                  <c:v>6.9536423841059597E-2</c:v>
                </c:pt>
                <c:pt idx="4">
                  <c:v>6.2913907284768214E-2</c:v>
                </c:pt>
                <c:pt idx="5">
                  <c:v>5.6291390728476824E-2</c:v>
                </c:pt>
                <c:pt idx="6">
                  <c:v>5.2980132450331126E-2</c:v>
                </c:pt>
                <c:pt idx="7">
                  <c:v>5.2980132450331126E-2</c:v>
                </c:pt>
                <c:pt idx="8">
                  <c:v>4.9668874172185427E-2</c:v>
                </c:pt>
                <c:pt idx="9">
                  <c:v>3.6423841059602648E-2</c:v>
                </c:pt>
                <c:pt idx="10">
                  <c:v>3.6423841059602648E-2</c:v>
                </c:pt>
                <c:pt idx="11">
                  <c:v>3.6423841059602648E-2</c:v>
                </c:pt>
                <c:pt idx="12">
                  <c:v>2.6490066225165563E-2</c:v>
                </c:pt>
                <c:pt idx="13">
                  <c:v>2.3178807947019868E-2</c:v>
                </c:pt>
                <c:pt idx="14">
                  <c:v>1.9867549668874173E-2</c:v>
                </c:pt>
                <c:pt idx="15">
                  <c:v>1.6556291390728478E-2</c:v>
                </c:pt>
                <c:pt idx="16">
                  <c:v>1.3245033112582781E-2</c:v>
                </c:pt>
                <c:pt idx="17">
                  <c:v>1.3245033112582781E-2</c:v>
                </c:pt>
                <c:pt idx="18">
                  <c:v>9.9337748344370865E-3</c:v>
                </c:pt>
                <c:pt idx="19">
                  <c:v>6.6225165562913907E-3</c:v>
                </c:pt>
                <c:pt idx="20">
                  <c:v>6.6225165562913907E-3</c:v>
                </c:pt>
                <c:pt idx="21">
                  <c:v>3.3112582781456954E-3</c:v>
                </c:pt>
                <c:pt idx="22">
                  <c:v>3.3112582781456954E-3</c:v>
                </c:pt>
                <c:pt idx="23">
                  <c:v>3.3112582781456954E-3</c:v>
                </c:pt>
                <c:pt idx="24">
                  <c:v>3.3112582781456954E-3</c:v>
                </c:pt>
                <c:pt idx="25">
                  <c:v>3.3112582781456954E-3</c:v>
                </c:pt>
                <c:pt idx="26">
                  <c:v>0</c:v>
                </c:pt>
              </c:numCache>
            </c:numRef>
          </c:val>
          <c:smooth val="0"/>
          <c:extLst>
            <c:ext xmlns:c16="http://schemas.microsoft.com/office/drawing/2014/chart" uri="{C3380CC4-5D6E-409C-BE32-E72D297353CC}">
              <c16:uniqueId val="{00000001-7A3E-4135-8F3D-FEACB1E68319}"/>
            </c:ext>
          </c:extLst>
        </c:ser>
        <c:dLbls>
          <c:showLegendKey val="0"/>
          <c:showVal val="0"/>
          <c:showCatName val="0"/>
          <c:showSerName val="0"/>
          <c:showPercent val="0"/>
          <c:showBubbleSize val="0"/>
        </c:dLbls>
        <c:marker val="1"/>
        <c:smooth val="0"/>
        <c:axId val="319047007"/>
        <c:axId val="29163887"/>
      </c:lineChart>
      <c:catAx>
        <c:axId val="319020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3850575"/>
        <c:crosses val="autoZero"/>
        <c:auto val="1"/>
        <c:lblAlgn val="ctr"/>
        <c:lblOffset val="100"/>
        <c:noMultiLvlLbl val="0"/>
      </c:catAx>
      <c:valAx>
        <c:axId val="2338505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020127"/>
        <c:crosses val="autoZero"/>
        <c:crossBetween val="between"/>
      </c:valAx>
      <c:valAx>
        <c:axId val="29163887"/>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047007"/>
        <c:crosses val="max"/>
        <c:crossBetween val="between"/>
      </c:valAx>
      <c:catAx>
        <c:axId val="319047007"/>
        <c:scaling>
          <c:orientation val="minMax"/>
        </c:scaling>
        <c:delete val="1"/>
        <c:axPos val="b"/>
        <c:numFmt formatCode="General" sourceLinked="1"/>
        <c:majorTickMark val="out"/>
        <c:minorTickMark val="none"/>
        <c:tickLblPos val="nextTo"/>
        <c:crossAx val="2916388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Estado!TablaDinámica5</c:name>
    <c:fmtId val="2"/>
  </c:pivotSource>
  <c:chart>
    <c:autoTitleDeleted val="0"/>
    <c:pivotFmts>
      <c:pivotFmt>
        <c:idx val="0"/>
        <c:spPr>
          <a:solidFill>
            <a:schemeClr val="tx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noFill/>
            <a:round/>
          </a:ln>
          <a:effectLst/>
        </c:spPr>
        <c:marker>
          <c:symbol val="none"/>
        </c:marker>
        <c:dLbl>
          <c:idx val="0"/>
          <c:layout>
            <c:manualLayout>
              <c:x val="-4.0650493630682537E-2"/>
              <c:y val="-0.135505251862303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Estado'!$C$29</c:f>
              <c:strCache>
                <c:ptCount val="1"/>
                <c:pt idx="0">
                  <c:v>Número de Taladros</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Estado'!$B$30:$B$36</c:f>
              <c:strCache>
                <c:ptCount val="6"/>
                <c:pt idx="0">
                  <c:v>CONTRATO</c:v>
                </c:pt>
                <c:pt idx="1">
                  <c:v>LIBRE</c:v>
                </c:pt>
                <c:pt idx="2">
                  <c:v>NO DISPONIBLE</c:v>
                </c:pt>
                <c:pt idx="3">
                  <c:v>PROCESO DE IMPORTACIÓN</c:v>
                </c:pt>
                <c:pt idx="4">
                  <c:v>(en blanco)</c:v>
                </c:pt>
                <c:pt idx="5">
                  <c:v>NO DISPONIBLE </c:v>
                </c:pt>
              </c:strCache>
            </c:strRef>
          </c:cat>
          <c:val>
            <c:numRef>
              <c:f>'Por Estado'!$C$30:$C$36</c:f>
              <c:numCache>
                <c:formatCode>General</c:formatCode>
                <c:ptCount val="6"/>
                <c:pt idx="0">
                  <c:v>108</c:v>
                </c:pt>
                <c:pt idx="1">
                  <c:v>156</c:v>
                </c:pt>
                <c:pt idx="2">
                  <c:v>3</c:v>
                </c:pt>
                <c:pt idx="3">
                  <c:v>2</c:v>
                </c:pt>
                <c:pt idx="5">
                  <c:v>33</c:v>
                </c:pt>
              </c:numCache>
            </c:numRef>
          </c:val>
          <c:extLst>
            <c:ext xmlns:c16="http://schemas.microsoft.com/office/drawing/2014/chart" uri="{C3380CC4-5D6E-409C-BE32-E72D297353CC}">
              <c16:uniqueId val="{00000000-8173-416D-AF45-18DF0E2B21FD}"/>
            </c:ext>
          </c:extLst>
        </c:ser>
        <c:dLbls>
          <c:dLblPos val="ctr"/>
          <c:showLegendKey val="0"/>
          <c:showVal val="1"/>
          <c:showCatName val="0"/>
          <c:showSerName val="0"/>
          <c:showPercent val="0"/>
          <c:showBubbleSize val="0"/>
        </c:dLbls>
        <c:gapWidth val="150"/>
        <c:axId val="319060927"/>
        <c:axId val="219596927"/>
      </c:barChart>
      <c:lineChart>
        <c:grouping val="standard"/>
        <c:varyColors val="0"/>
        <c:ser>
          <c:idx val="1"/>
          <c:order val="1"/>
          <c:tx>
            <c:strRef>
              <c:f>'Por Estado'!$D$29</c:f>
              <c:strCache>
                <c:ptCount val="1"/>
                <c:pt idx="0">
                  <c:v>Participación en el total</c:v>
                </c:pt>
              </c:strCache>
            </c:strRef>
          </c:tx>
          <c:spPr>
            <a:ln w="28575" cap="rnd">
              <a:noFill/>
              <a:round/>
            </a:ln>
            <a:effectLst/>
          </c:spPr>
          <c:marker>
            <c:symbol val="none"/>
          </c:marker>
          <c:dPt>
            <c:idx val="1"/>
            <c:marker>
              <c:symbol val="none"/>
            </c:marker>
            <c:bubble3D val="0"/>
            <c:extLst>
              <c:ext xmlns:c16="http://schemas.microsoft.com/office/drawing/2014/chart" uri="{C3380CC4-5D6E-409C-BE32-E72D297353CC}">
                <c16:uniqueId val="{00000000-280F-4D8F-9E8D-BCE8AA978CA7}"/>
              </c:ext>
            </c:extLst>
          </c:dPt>
          <c:dLbls>
            <c:dLbl>
              <c:idx val="1"/>
              <c:layout>
                <c:manualLayout>
                  <c:x val="-4.0650493630682537E-2"/>
                  <c:y val="-0.13550525186230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F-4D8F-9E8D-BCE8AA978CA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Estado'!$B$30:$B$36</c:f>
              <c:strCache>
                <c:ptCount val="6"/>
                <c:pt idx="0">
                  <c:v>CONTRATO</c:v>
                </c:pt>
                <c:pt idx="1">
                  <c:v>LIBRE</c:v>
                </c:pt>
                <c:pt idx="2">
                  <c:v>NO DISPONIBLE</c:v>
                </c:pt>
                <c:pt idx="3">
                  <c:v>PROCESO DE IMPORTACIÓN</c:v>
                </c:pt>
                <c:pt idx="4">
                  <c:v>(en blanco)</c:v>
                </c:pt>
                <c:pt idx="5">
                  <c:v>NO DISPONIBLE </c:v>
                </c:pt>
              </c:strCache>
            </c:strRef>
          </c:cat>
          <c:val>
            <c:numRef>
              <c:f>'Por Estado'!$D$30:$D$36</c:f>
              <c:numCache>
                <c:formatCode>0.00%</c:formatCode>
                <c:ptCount val="6"/>
                <c:pt idx="0">
                  <c:v>0.35761589403973509</c:v>
                </c:pt>
                <c:pt idx="1">
                  <c:v>0.51655629139072845</c:v>
                </c:pt>
                <c:pt idx="2">
                  <c:v>9.9337748344370865E-3</c:v>
                </c:pt>
                <c:pt idx="3">
                  <c:v>6.6225165562913907E-3</c:v>
                </c:pt>
                <c:pt idx="4">
                  <c:v>0</c:v>
                </c:pt>
                <c:pt idx="5">
                  <c:v>0.10927152317880795</c:v>
                </c:pt>
              </c:numCache>
            </c:numRef>
          </c:val>
          <c:smooth val="0"/>
          <c:extLst>
            <c:ext xmlns:c16="http://schemas.microsoft.com/office/drawing/2014/chart" uri="{C3380CC4-5D6E-409C-BE32-E72D297353CC}">
              <c16:uniqueId val="{00000001-8173-416D-AF45-18DF0E2B21FD}"/>
            </c:ext>
          </c:extLst>
        </c:ser>
        <c:dLbls>
          <c:dLblPos val="ctr"/>
          <c:showLegendKey val="0"/>
          <c:showVal val="1"/>
          <c:showCatName val="0"/>
          <c:showSerName val="0"/>
          <c:showPercent val="0"/>
          <c:showBubbleSize val="0"/>
        </c:dLbls>
        <c:marker val="1"/>
        <c:smooth val="0"/>
        <c:axId val="319054207"/>
        <c:axId val="365136447"/>
      </c:lineChart>
      <c:catAx>
        <c:axId val="3190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596927"/>
        <c:crosses val="autoZero"/>
        <c:auto val="1"/>
        <c:lblAlgn val="ctr"/>
        <c:lblOffset val="100"/>
        <c:noMultiLvlLbl val="0"/>
      </c:catAx>
      <c:valAx>
        <c:axId val="21959692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060927"/>
        <c:crosses val="autoZero"/>
        <c:crossBetween val="between"/>
      </c:valAx>
      <c:valAx>
        <c:axId val="365136447"/>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054207"/>
        <c:crosses val="max"/>
        <c:crossBetween val="between"/>
      </c:valAx>
      <c:catAx>
        <c:axId val="319054207"/>
        <c:scaling>
          <c:orientation val="minMax"/>
        </c:scaling>
        <c:delete val="1"/>
        <c:axPos val="b"/>
        <c:numFmt formatCode="General" sourceLinked="1"/>
        <c:majorTickMark val="out"/>
        <c:minorTickMark val="none"/>
        <c:tickLblPos val="nextTo"/>
        <c:crossAx val="365136447"/>
        <c:crosses val="autoZero"/>
        <c:auto val="1"/>
        <c:lblAlgn val="ctr"/>
        <c:lblOffset val="100"/>
        <c:noMultiLvlLbl val="0"/>
      </c:cat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Estado!TablaDinámica5</c:name>
    <c:fmtId val="1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s>
    <c:view3D>
      <c:rotX val="75"/>
      <c:rotY val="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'Por Estado'!$C$29</c:f>
              <c:strCache>
                <c:ptCount val="1"/>
                <c:pt idx="0">
                  <c:v>Número de Taladros</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A6A-4D9B-BED0-415C7D61B19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A6A-4D9B-BED0-415C7D61B19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A6A-4D9B-BED0-415C7D61B19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A6A-4D9B-BED0-415C7D61B19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A6A-4D9B-BED0-415C7D61B19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932-4D97-B9D1-EFA4FC19D51A}"/>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932-4D97-B9D1-EFA4FC19D51A}"/>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8932-4D97-B9D1-EFA4FC19D5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Estado'!$B$30:$B$36</c:f>
              <c:strCache>
                <c:ptCount val="6"/>
                <c:pt idx="0">
                  <c:v>CONTRATO</c:v>
                </c:pt>
                <c:pt idx="1">
                  <c:v>LIBRE</c:v>
                </c:pt>
                <c:pt idx="2">
                  <c:v>NO DISPONIBLE</c:v>
                </c:pt>
                <c:pt idx="3">
                  <c:v>PROCESO DE IMPORTACIÓN</c:v>
                </c:pt>
                <c:pt idx="4">
                  <c:v>(en blanco)</c:v>
                </c:pt>
                <c:pt idx="5">
                  <c:v>NO DISPONIBLE </c:v>
                </c:pt>
              </c:strCache>
            </c:strRef>
          </c:cat>
          <c:val>
            <c:numRef>
              <c:f>'Por Estado'!$C$30:$C$36</c:f>
              <c:numCache>
                <c:formatCode>General</c:formatCode>
                <c:ptCount val="6"/>
                <c:pt idx="0">
                  <c:v>108</c:v>
                </c:pt>
                <c:pt idx="1">
                  <c:v>156</c:v>
                </c:pt>
                <c:pt idx="2">
                  <c:v>3</c:v>
                </c:pt>
                <c:pt idx="3">
                  <c:v>2</c:v>
                </c:pt>
                <c:pt idx="5">
                  <c:v>33</c:v>
                </c:pt>
              </c:numCache>
            </c:numRef>
          </c:val>
          <c:extLst>
            <c:ext xmlns:c16="http://schemas.microsoft.com/office/drawing/2014/chart" uri="{C3380CC4-5D6E-409C-BE32-E72D297353CC}">
              <c16:uniqueId val="{00000000-8499-4ECC-82AB-956930D2FDD7}"/>
            </c:ext>
          </c:extLst>
        </c:ser>
        <c:ser>
          <c:idx val="1"/>
          <c:order val="1"/>
          <c:tx>
            <c:strRef>
              <c:f>'Por Estado'!$D$29</c:f>
              <c:strCache>
                <c:ptCount val="1"/>
                <c:pt idx="0">
                  <c:v>Participación en el 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B-5A6A-4D9B-BED0-415C7D61B19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D-5A6A-4D9B-BED0-415C7D61B19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F-5A6A-4D9B-BED0-415C7D61B19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1-5A6A-4D9B-BED0-415C7D61B19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3-5A6A-4D9B-BED0-415C7D61B19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B-8932-4D97-B9D1-EFA4FC19D51A}"/>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D-8932-4D97-B9D1-EFA4FC19D51A}"/>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F-8932-4D97-B9D1-EFA4FC19D5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Estado'!$B$30:$B$36</c:f>
              <c:strCache>
                <c:ptCount val="6"/>
                <c:pt idx="0">
                  <c:v>CONTRATO</c:v>
                </c:pt>
                <c:pt idx="1">
                  <c:v>LIBRE</c:v>
                </c:pt>
                <c:pt idx="2">
                  <c:v>NO DISPONIBLE</c:v>
                </c:pt>
                <c:pt idx="3">
                  <c:v>PROCESO DE IMPORTACIÓN</c:v>
                </c:pt>
                <c:pt idx="4">
                  <c:v>(en blanco)</c:v>
                </c:pt>
                <c:pt idx="5">
                  <c:v>NO DISPONIBLE </c:v>
                </c:pt>
              </c:strCache>
            </c:strRef>
          </c:cat>
          <c:val>
            <c:numRef>
              <c:f>'Por Estado'!$D$30:$D$36</c:f>
              <c:numCache>
                <c:formatCode>0.00%</c:formatCode>
                <c:ptCount val="6"/>
                <c:pt idx="0">
                  <c:v>0.35761589403973509</c:v>
                </c:pt>
                <c:pt idx="1">
                  <c:v>0.51655629139072845</c:v>
                </c:pt>
                <c:pt idx="2">
                  <c:v>9.9337748344370865E-3</c:v>
                </c:pt>
                <c:pt idx="3">
                  <c:v>6.6225165562913907E-3</c:v>
                </c:pt>
                <c:pt idx="4">
                  <c:v>0</c:v>
                </c:pt>
                <c:pt idx="5">
                  <c:v>0.10927152317880795</c:v>
                </c:pt>
              </c:numCache>
            </c:numRef>
          </c:val>
          <c:extLst>
            <c:ext xmlns:c16="http://schemas.microsoft.com/office/drawing/2014/chart" uri="{C3380CC4-5D6E-409C-BE32-E72D297353CC}">
              <c16:uniqueId val="{00000001-8499-4ECC-82AB-956930D2FDD7}"/>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Total!TablaDinámica2</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'Por Estado y Potencia Total'!$C$25:$C$26</c:f>
              <c:strCache>
                <c:ptCount val="1"/>
                <c:pt idx="0">
                  <c:v>CONTRATO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Total'!$B$27:$B$37</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Total'!$C$27:$C$37</c:f>
              <c:numCache>
                <c:formatCode>General</c:formatCode>
                <c:ptCount val="10"/>
                <c:pt idx="0">
                  <c:v>3</c:v>
                </c:pt>
                <c:pt idx="1">
                  <c:v>20</c:v>
                </c:pt>
                <c:pt idx="2">
                  <c:v>60</c:v>
                </c:pt>
                <c:pt idx="3">
                  <c:v>5</c:v>
                </c:pt>
                <c:pt idx="4">
                  <c:v>1</c:v>
                </c:pt>
                <c:pt idx="5">
                  <c:v>10</c:v>
                </c:pt>
                <c:pt idx="7">
                  <c:v>2</c:v>
                </c:pt>
                <c:pt idx="8">
                  <c:v>1</c:v>
                </c:pt>
                <c:pt idx="9">
                  <c:v>6</c:v>
                </c:pt>
              </c:numCache>
            </c:numRef>
          </c:val>
          <c:extLst>
            <c:ext xmlns:c16="http://schemas.microsoft.com/office/drawing/2014/chart" uri="{C3380CC4-5D6E-409C-BE32-E72D297353CC}">
              <c16:uniqueId val="{00000000-1133-44A7-819A-BB2E45F72B11}"/>
            </c:ext>
          </c:extLst>
        </c:ser>
        <c:ser>
          <c:idx val="1"/>
          <c:order val="1"/>
          <c:tx>
            <c:strRef>
              <c:f>'Por Estado y Potencia Total'!$D$25:$D$26</c:f>
              <c:strCache>
                <c:ptCount val="1"/>
                <c:pt idx="0">
                  <c:v>LIBRE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Total'!$B$27:$B$37</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Total'!$D$27:$D$37</c:f>
              <c:numCache>
                <c:formatCode>General</c:formatCode>
                <c:ptCount val="10"/>
                <c:pt idx="0">
                  <c:v>32</c:v>
                </c:pt>
                <c:pt idx="1">
                  <c:v>31</c:v>
                </c:pt>
                <c:pt idx="2">
                  <c:v>39</c:v>
                </c:pt>
                <c:pt idx="3">
                  <c:v>16</c:v>
                </c:pt>
                <c:pt idx="4">
                  <c:v>4</c:v>
                </c:pt>
                <c:pt idx="5">
                  <c:v>24</c:v>
                </c:pt>
                <c:pt idx="6">
                  <c:v>1</c:v>
                </c:pt>
                <c:pt idx="7">
                  <c:v>4</c:v>
                </c:pt>
                <c:pt idx="9">
                  <c:v>5</c:v>
                </c:pt>
              </c:numCache>
            </c:numRef>
          </c:val>
          <c:extLst>
            <c:ext xmlns:c16="http://schemas.microsoft.com/office/drawing/2014/chart" uri="{C3380CC4-5D6E-409C-BE32-E72D297353CC}">
              <c16:uniqueId val="{00000001-1133-44A7-819A-BB2E45F72B11}"/>
            </c:ext>
          </c:extLst>
        </c:ser>
        <c:ser>
          <c:idx val="2"/>
          <c:order val="2"/>
          <c:tx>
            <c:strRef>
              <c:f>'Por Estado y Potencia Total'!$E$25:$E$26</c:f>
              <c:strCache>
                <c:ptCount val="1"/>
                <c:pt idx="0">
                  <c:v>NO DISPONIBLE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Total'!$B$27:$B$37</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Total'!$E$27:$E$37</c:f>
              <c:numCache>
                <c:formatCode>General</c:formatCode>
                <c:ptCount val="10"/>
                <c:pt idx="0">
                  <c:v>2</c:v>
                </c:pt>
                <c:pt idx="1">
                  <c:v>1</c:v>
                </c:pt>
              </c:numCache>
            </c:numRef>
          </c:val>
          <c:extLst>
            <c:ext xmlns:c16="http://schemas.microsoft.com/office/drawing/2014/chart" uri="{C3380CC4-5D6E-409C-BE32-E72D297353CC}">
              <c16:uniqueId val="{00000002-1133-44A7-819A-BB2E45F72B11}"/>
            </c:ext>
          </c:extLst>
        </c:ser>
        <c:ser>
          <c:idx val="3"/>
          <c:order val="3"/>
          <c:tx>
            <c:strRef>
              <c:f>'Por Estado y Potencia Total'!$F$25:$F$26</c:f>
              <c:strCache>
                <c:ptCount val="1"/>
                <c:pt idx="0">
                  <c:v>PROCESO DE IMPORTACIÓN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Total'!$B$27:$B$37</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Total'!$F$27:$F$37</c:f>
              <c:numCache>
                <c:formatCode>General</c:formatCode>
                <c:ptCount val="10"/>
                <c:pt idx="2">
                  <c:v>2</c:v>
                </c:pt>
              </c:numCache>
            </c:numRef>
          </c:val>
          <c:extLst>
            <c:ext xmlns:c16="http://schemas.microsoft.com/office/drawing/2014/chart" uri="{C3380CC4-5D6E-409C-BE32-E72D297353CC}">
              <c16:uniqueId val="{00000003-1133-44A7-819A-BB2E45F72B11}"/>
            </c:ext>
          </c:extLst>
        </c:ser>
        <c:ser>
          <c:idx val="4"/>
          <c:order val="4"/>
          <c:tx>
            <c:strRef>
              <c:f>'Por Estado y Potencia Total'!$G$25:$G$26</c:f>
              <c:strCache>
                <c:ptCount val="1"/>
                <c:pt idx="0">
                  <c:v>(en blanco)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Total'!$B$27:$B$37</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Total'!$G$27:$G$37</c:f>
              <c:numCache>
                <c:formatCode>General</c:formatCode>
                <c:ptCount val="10"/>
              </c:numCache>
            </c:numRef>
          </c:val>
          <c:extLst>
            <c:ext xmlns:c16="http://schemas.microsoft.com/office/drawing/2014/chart" uri="{C3380CC4-5D6E-409C-BE32-E72D297353CC}">
              <c16:uniqueId val="{00000000-4980-47B6-956B-0B7F6BFBF22D}"/>
            </c:ext>
          </c:extLst>
        </c:ser>
        <c:ser>
          <c:idx val="5"/>
          <c:order val="5"/>
          <c:tx>
            <c:strRef>
              <c:f>'Por Estado y Potencia Total'!$H$25:$H$26</c:f>
              <c:strCache>
                <c:ptCount val="1"/>
                <c:pt idx="0">
                  <c:v>NO DISPONIBLE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Total'!$B$27:$B$37</c:f>
              <c:strCache>
                <c:ptCount val="10"/>
                <c:pt idx="0">
                  <c:v>*</c:v>
                </c:pt>
                <c:pt idx="1">
                  <c:v>249-503</c:v>
                </c:pt>
                <c:pt idx="2">
                  <c:v>504-758</c:v>
                </c:pt>
                <c:pt idx="3">
                  <c:v>759-1013</c:v>
                </c:pt>
                <c:pt idx="4">
                  <c:v>1014-1268</c:v>
                </c:pt>
                <c:pt idx="5">
                  <c:v>1269-1523</c:v>
                </c:pt>
                <c:pt idx="6">
                  <c:v>1524-1778</c:v>
                </c:pt>
                <c:pt idx="7">
                  <c:v>1779-2033</c:v>
                </c:pt>
                <c:pt idx="8">
                  <c:v>2289-2543</c:v>
                </c:pt>
                <c:pt idx="9">
                  <c:v>2799-3053</c:v>
                </c:pt>
              </c:strCache>
            </c:strRef>
          </c:cat>
          <c:val>
            <c:numRef>
              <c:f>'Por Estado y Potencia Total'!$H$27:$H$37</c:f>
              <c:numCache>
                <c:formatCode>General</c:formatCode>
                <c:ptCount val="10"/>
                <c:pt idx="0">
                  <c:v>16</c:v>
                </c:pt>
                <c:pt idx="1">
                  <c:v>4</c:v>
                </c:pt>
                <c:pt idx="2">
                  <c:v>9</c:v>
                </c:pt>
                <c:pt idx="5">
                  <c:v>1</c:v>
                </c:pt>
                <c:pt idx="7">
                  <c:v>2</c:v>
                </c:pt>
                <c:pt idx="9">
                  <c:v>1</c:v>
                </c:pt>
              </c:numCache>
            </c:numRef>
          </c:val>
          <c:extLst>
            <c:ext xmlns:c16="http://schemas.microsoft.com/office/drawing/2014/chart" uri="{C3380CC4-5D6E-409C-BE32-E72D297353CC}">
              <c16:uniqueId val="{00000001-4980-47B6-956B-0B7F6BFBF22D}"/>
            </c:ext>
          </c:extLst>
        </c:ser>
        <c:dLbls>
          <c:dLblPos val="outEnd"/>
          <c:showLegendKey val="0"/>
          <c:showVal val="1"/>
          <c:showCatName val="0"/>
          <c:showSerName val="0"/>
          <c:showPercent val="0"/>
          <c:showBubbleSize val="0"/>
        </c:dLbls>
        <c:gapWidth val="219"/>
        <c:overlap val="-27"/>
        <c:axId val="1418872288"/>
        <c:axId val="288437360"/>
      </c:barChart>
      <c:catAx>
        <c:axId val="141887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8437360"/>
        <c:crosses val="autoZero"/>
        <c:auto val="1"/>
        <c:lblAlgn val="ctr"/>
        <c:lblOffset val="100"/>
        <c:noMultiLvlLbl val="0"/>
      </c:catAx>
      <c:valAx>
        <c:axId val="288437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88722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Total!TablaDinámica4</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bg2">
              <a:lumMod val="2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'Por Estado y Potencia Total'!$U$25:$U$26</c:f>
              <c:strCache>
                <c:ptCount val="1"/>
                <c:pt idx="0">
                  <c:v>NO OPERANDO</c:v>
                </c:pt>
              </c:strCache>
            </c:strRef>
          </c:tx>
          <c:spPr>
            <a:solidFill>
              <a:schemeClr val="bg2">
                <a:lumMod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Total'!$T$27:$T$36</c:f>
              <c:strCache>
                <c:ptCount val="9"/>
                <c:pt idx="0">
                  <c:v>*</c:v>
                </c:pt>
                <c:pt idx="1">
                  <c:v>249-503</c:v>
                </c:pt>
                <c:pt idx="2">
                  <c:v>504-758</c:v>
                </c:pt>
                <c:pt idx="3">
                  <c:v>759-1013</c:v>
                </c:pt>
                <c:pt idx="4">
                  <c:v>1014-1268</c:v>
                </c:pt>
                <c:pt idx="5">
                  <c:v>1269-1523</c:v>
                </c:pt>
                <c:pt idx="6">
                  <c:v>1524-1778</c:v>
                </c:pt>
                <c:pt idx="7">
                  <c:v>1779-2033</c:v>
                </c:pt>
                <c:pt idx="8">
                  <c:v>2799-3053</c:v>
                </c:pt>
              </c:strCache>
            </c:strRef>
          </c:cat>
          <c:val>
            <c:numRef>
              <c:f>'Por Estado y Potencia Total'!$U$27:$U$36</c:f>
              <c:numCache>
                <c:formatCode>General</c:formatCode>
                <c:ptCount val="9"/>
                <c:pt idx="0">
                  <c:v>32</c:v>
                </c:pt>
                <c:pt idx="1">
                  <c:v>31</c:v>
                </c:pt>
                <c:pt idx="2">
                  <c:v>40</c:v>
                </c:pt>
                <c:pt idx="3">
                  <c:v>16</c:v>
                </c:pt>
                <c:pt idx="4">
                  <c:v>4</c:v>
                </c:pt>
                <c:pt idx="5">
                  <c:v>24</c:v>
                </c:pt>
                <c:pt idx="6">
                  <c:v>1</c:v>
                </c:pt>
                <c:pt idx="7">
                  <c:v>4</c:v>
                </c:pt>
                <c:pt idx="8">
                  <c:v>5</c:v>
                </c:pt>
              </c:numCache>
            </c:numRef>
          </c:val>
          <c:extLst>
            <c:ext xmlns:c16="http://schemas.microsoft.com/office/drawing/2014/chart" uri="{C3380CC4-5D6E-409C-BE32-E72D297353CC}">
              <c16:uniqueId val="{00000000-9369-4CE4-B655-3882E169DF3C}"/>
            </c:ext>
          </c:extLst>
        </c:ser>
        <c:dLbls>
          <c:dLblPos val="outEnd"/>
          <c:showLegendKey val="0"/>
          <c:showVal val="1"/>
          <c:showCatName val="0"/>
          <c:showSerName val="0"/>
          <c:showPercent val="0"/>
          <c:showBubbleSize val="0"/>
        </c:dLbls>
        <c:gapWidth val="219"/>
        <c:overlap val="-27"/>
        <c:axId val="408070704"/>
        <c:axId val="395054432"/>
      </c:barChart>
      <c:catAx>
        <c:axId val="40807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054432"/>
        <c:crosses val="autoZero"/>
        <c:auto val="1"/>
        <c:lblAlgn val="ctr"/>
        <c:lblOffset val="100"/>
        <c:noMultiLvlLbl val="0"/>
      </c:catAx>
      <c:valAx>
        <c:axId val="395054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070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[VAfiliados-2024-03-Informe de taladros PR.xlsx]Por Estado y Potencia Total!TablaDinámica5</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s>
    <c:plotArea>
      <c:layout/>
      <c:barChart>
        <c:barDir val="col"/>
        <c:grouping val="clustered"/>
        <c:varyColors val="0"/>
        <c:ser>
          <c:idx val="0"/>
          <c:order val="0"/>
          <c:tx>
            <c:strRef>
              <c:f>'Por Estado y Potencia Total'!$AA$25:$AA$26</c:f>
              <c:strCache>
                <c:ptCount val="1"/>
                <c:pt idx="0">
                  <c:v>NO DISPONIBLE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Estado y Potencia Total'!$Z$27:$Z$29</c:f>
              <c:strCache>
                <c:ptCount val="2"/>
                <c:pt idx="0">
                  <c:v>*</c:v>
                </c:pt>
                <c:pt idx="1">
                  <c:v>249-503</c:v>
                </c:pt>
              </c:strCache>
            </c:strRef>
          </c:cat>
          <c:val>
            <c:numRef>
              <c:f>'Por Estado y Potencia Total'!$AA$27:$AA$29</c:f>
              <c:numCache>
                <c:formatCode>General</c:formatCode>
                <c:ptCount val="2"/>
                <c:pt idx="0">
                  <c:v>2</c:v>
                </c:pt>
                <c:pt idx="1">
                  <c:v>1</c:v>
                </c:pt>
              </c:numCache>
            </c:numRef>
          </c:val>
          <c:extLst>
            <c:ext xmlns:c16="http://schemas.microsoft.com/office/drawing/2014/chart" uri="{C3380CC4-5D6E-409C-BE32-E72D297353CC}">
              <c16:uniqueId val="{00000000-F98A-4B4B-96A4-35975C886A89}"/>
            </c:ext>
          </c:extLst>
        </c:ser>
        <c:dLbls>
          <c:showLegendKey val="0"/>
          <c:showVal val="0"/>
          <c:showCatName val="0"/>
          <c:showSerName val="0"/>
          <c:showPercent val="0"/>
          <c:showBubbleSize val="0"/>
        </c:dLbls>
        <c:gapWidth val="219"/>
        <c:overlap val="-27"/>
        <c:axId val="408079344"/>
        <c:axId val="395033600"/>
      </c:barChart>
      <c:catAx>
        <c:axId val="4080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033600"/>
        <c:crosses val="autoZero"/>
        <c:auto val="1"/>
        <c:lblAlgn val="ctr"/>
        <c:lblOffset val="100"/>
        <c:noMultiLvlLbl val="0"/>
      </c:catAx>
      <c:valAx>
        <c:axId val="395033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079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Stock de Taladros por departamento</cx:v>
        </cx:txData>
      </cx:tx>
      <cx:txPr>
        <a:bodyPr spcFirstLastPara="1" vertOverflow="ellipsis" horzOverflow="overflow" wrap="square" lIns="0" tIns="0" rIns="0" bIns="0" anchor="ctr" anchorCtr="1"/>
        <a:lstStyle/>
        <a:p>
          <a:pPr algn="ctr" rtl="0">
            <a:defRPr sz="2400">
              <a:solidFill>
                <a:sysClr val="windowText" lastClr="000000"/>
              </a:solidFill>
            </a:defRPr>
          </a:pPr>
          <a:r>
            <a:rPr lang="es-ES" sz="2400" b="1" i="0" u="none" strike="noStrike" baseline="0">
              <a:solidFill>
                <a:sysClr val="windowText" lastClr="000000"/>
              </a:solidFill>
              <a:latin typeface="Calibri" panose="020F0502020204030204"/>
            </a:rPr>
            <a:t>Stock de Taladros por departamento</a:t>
          </a:r>
        </a:p>
      </cx:txPr>
    </cx:title>
    <cx:plotArea>
      <cx:plotAreaRegion>
        <cx:series layoutId="regionMap" uniqueId="{0898BAD9-8A44-4E91-8000-E9FD2E04B487}">
          <cx:tx>
            <cx:txData>
              <cx:f/>
              <cx:v>Total</cx:v>
            </cx:txData>
          </cx:tx>
          <cx:dataLabels>
            <cx:txPr>
              <a:bodyPr spcFirstLastPara="1" vertOverflow="ellipsis" horzOverflow="overflow" wrap="square" lIns="0" tIns="0" rIns="0" bIns="0" anchor="ctr" anchorCtr="1"/>
              <a:lstStyle/>
              <a:p>
                <a:pPr algn="ctr" rtl="0">
                  <a:defRPr sz="1600" b="1">
                    <a:solidFill>
                      <a:schemeClr val="bg1"/>
                    </a:solidFill>
                  </a:defRPr>
                </a:pPr>
                <a:endParaRPr lang="es-ES" sz="1600" b="1" i="0" u="none" strike="noStrike" baseline="0">
                  <a:solidFill>
                    <a:schemeClr val="bg1"/>
                  </a:solidFill>
                  <a:latin typeface="Calibri" panose="020F0502020204030204"/>
                </a:endParaRPr>
              </a:p>
            </cx:txPr>
          </cx:dataLabels>
          <cx:dataId val="0"/>
          <cx:layoutPr>
            <cx:regionLabelLayout val="none"/>
            <cx:geography cultureLanguage="es-ES" cultureRegion="CO" attribution="Con tecnología de Bing">
              <cx:geoCache provider="{E9337A44-BEBE-4D9F-B70C-5C5E7DAFC167}">
                <cx:binary>3Hvbct22tuWvuPzcVAAQAMFdO7vKJNdNWrpLtuUX1rIsEwRBgATB69v5hvMF5wP6qT8hP9ZTvsVW
4uQknVO106tc5RJBLAGYlzHmmNA/76d/3OuHg3s21dp0/7iffnwuvW/+8cMP3b18qA/dUV3eO9vZ
9/7o3tY/2Pfvy/uHH965w1ia4geCMP3hXh6cf5ie/+uf8G3Fg93b+4MvrbnsH9x89dD12ne/Mfar
Q88O7+rSZGXnXXnv8Y/Pt7e7/Yvnzx6ML/18MzcPPz7/5pXnz354+kW/+KXPNKzL9+9gLjmiUSji
OGTxp8/zZ9qa4tNwELEjFiOE8efx6PPvPjvUMH/bl/rw+dGvLefDYg7v3rmHroPNfPj/y7RvVv5h
b8+f3dve+MfzKuDofnyeWm3rtyX8jrKz6cex1D4uPT3/sNcfvj3sf/3zyQPY/ZMnX9nj6VH93tAv
zPHi7GZ3fnm7+wtNEh2hx49g4sP/CIW/NMnjSMTJF5N9dIePJnkBrmHb/vHIvu8lv26Wr6Y+MQ3s
829nmpv9T/8B5nn0k+8fxB8LF4yOeBSFlFD8xCj0KI6w4CSCaHn8gNG+MYrXP/0XGObefn7+3w+W
F1/NfWqWm/3fzixXL27TvzBc+BGHT8QY/xQN4oll8Md4+m64uEN//2di5dO8pxa5gr39vXJYcr7f
vXxx9VuO+ceiJD4KOUc0EvxjLKBfBotAJOSIhR9fgPGvgyWx+qf/PRzc56f//VD5eeYTs8Ae/wKz
fAs1X8GoOMKICEYE+bRjgMmvYZSHR4zymDGMfjVnrzp/eGef/bz87yesX8/cv/iCX+z/F9t/+WAe
lv7hEb6fQuvL1b8BtJ6dX92snmWrZ9cAPi/OstVf6KHiiFIcxYQC9fnwId/aKwqPEIVhyPUfxyGp
fO2hZxaY3rN3D8+uD8YfzLuHP+Grv/YdT6x2dv03TCZ3L9Kf/uPzcf1a6P6xZMKOAFRF/MUScfzE
VORIEA5siX2KPTDl16ZK7Hy4/+m/Pj/8tQX9ekh9mfjEKMn53S9i6d+cpZ6ubsCRvp9T/phFIJc9
ZjnBok/B8xRxIXgeP99D3NMHf/it1fy6OT7OemIL2NjfzRbp6vovxtowDCn+DLXoCfJAJvtgre8Z
I33o/gzQfpr2xBywt7+dOV5c3q5u/sqEhY+gWg5DQT9Bxy8SFgWywLgAAvQxfp6U1Omh7R/8n8lY
P898apcXl387u9yeZbuzF6cvrv7KYoHB0cecxTz6kKFA2HgCJvQICBoT/DMxeFLGpb15V5pDfXB/
pmT4dvZTG92e/e1s9AKo2YsrIIt/FbSA2vRomO9rH/h3stmhO5iDe/itFf06vKRfZj61y4u/X077
6T+vsvPkL4T8ICQQGDyClPWpgHkCM1DgRDFFj/8+RtYTFpb+9H/cO/v2T+D+zzOfGuZxg08q7Reu
eHRFA7/naU3zCLogjT7RAj84w1da7Tc1HeAqjfBnXeEXeRyYKXwIiz8Jdfyz133U4X5e+Pej4zu+
+OWwnm75HDbxZMv/5tRzc/viePeoiXz/EP4Y+8T4iIaMYkzZk9xNjsD3CGaYfsRV+vmXfrTH/vBs
0x9U6f6EE34994lN9i82fzebnJ0/y3bXF+dnu2T/u8n7ScD8nkL+sc/xNKw+zPqFeH6+Xl9vz38f
P/4Hl3Bxe3N7+uLuL5SI0VMIQ+CHX2tBEf/t8uii9319mP+EUPzzzCc+Crv8u/no/4Do87uNlfCI
PNKP75VK/w9az1dTn5gG9vl3M80N6MWnf2FGB84dMhaJ6JMa/AtSzo4IEpyH8aeK6kliv7G6rP9E
Uv8874lFYHv/7hb5LgX4GmS/eekPtoU/lEExUB+of77JXY8YKwQO6Xc4z5du7fdX8h3O82XmN+v+
n28Afx9cvvTNs4M/rD403L9Cv98e/QyAT6b+Fgv6eGK7dz8+xwgjHhOQ1b708h+/59PkT+zyS73y
a/MeDp3/8XnA40dtlArKBcIRhBh+/mx8+DD0qHBDwzJEEY0ZxhEGWdWAqi1/fM6P4Oljwx8hzqGn
EQKX72z/OESPoMsB7CqCWSERHIdfbjtcWD0X1nw5lk8/PzN9fWFL47sfn4cc3Kn5+N7jPhkDEQRT
LAiFskI8ZgEYvz9cwZUKeB3/r7IXvGsW5rKJNsYnZMDNnKqusz5BQcHv+FzStSS22/cajSfeUfO2
IMTiJCxbfFl2EQ0zUXb5vgw8OlmU6dYj0e1NyeryLhBFUCSVCsNdTWW9JMx37KJAM31Z45lVSTWV
0xulwogkvo4CucZy0ndB2C074mJ/Ykfp3oFYsJRJU/R0zxFvo1Xo6NQmkpjeJKZQPk8tHvIqDTAd
7mI8TseFrJhMpSuLu8oNYZ1wwzQ5blsuVJqHpJcpJsbfVrWsohWyBRtXwVi3a0ykP6OVoqu+wOwC
NZJFSaA8UZtiUMt5HU4CHy95j09i3+rTlhX6rJ6nKC3nftiVeTWrteHByBMvQ9WmiLrgHA2T27DG
uWU19c6p4xkTLle+CHp1501UTwlqbB6nM8XIJo7L8LgiE19j3ld3gdfRGxrq4Q0uXRykLR6CKQtk
5VUWTYEiu7aY5iAtVYPPq4J0KkVE2lu2ODYluGa9WbV0Kl8PuG/sSRCa8MGPjbnmdUNvRhdHdeKc
69sEhYKcINYWUZtUjrBD3ip5Bdtp31EVDSrxvq9eVxP3O1MIvFVkQiYpSlkUSWjn/G3cU7QOmPR7
25TxmsYjvuFLQ1VSyR6tcJXXp1JVeAXORC7wlJPUehuduLosN37sSFrkXNfpUpt6p2o2HijUf9eN
jvxlbUqbGUfb61Ai85ZSXmzCLgiPG6n0/UQZujBdF14VSE1rPFXmuKunIqOAXUlrDNujfJiOw6Xq
j6NWFS+7Vtgy6WUYZ0POwPmdCsrVsuTtPiqWajdZhtskn017IvrWHjc0Miktid+yrmFbR5xYeevj
cxYV8XVJUbeqqopOiZwE341RufgkmsoxW2LZ3CMj5VZU4/Su01atwzDKN2jpip1HdXeFCzrvO90M
WzIu/XogXbvBY+i7pG9pc53nVN4VpWjQio2Op6pX4xkn88CSzrfqIEM8biYpg12IcXm14FmuAif0
pbQhS2MpOU9Eu7QJ13xYkaEQx85M/UoWooqSoQznU1E24YbOc7ueB9VWCZt5v+l4PaRhEdWrsCX1
ujQdviW6UJkOXbjtm1ps4laGF64U03Z2QTUnYorZQ61mcWqiga6qkclMItGfIg0mcIpPJ33HhnQy
Gk2JctW4qgSaNwNpqyyidZ0GOebpGNb5Ju50lPlpjNeKN+40GpXe2LLlx3PVF6vSTvUulq1+Y2YZ
J/mQo5OA9OTKKI4I7Fc2bLMojbrUL4W78EoGxzgaHUldD2lrZTsz6RUyYSxXY0zb9wp1nGSt5LLf
9HVlXSIbTi+LcSx2kKzHQwkBpJOWtqHMLGPzS6/amaYmWKqVFzFKCkqHPAumtroMpxKdWzLR00G3
+qYhEdxSY0O0iixrDxC9YPre9llsimhfmLzvkok0Xcr0nJ/kcTmDs83Vso58jLNGku5hWEg1JjnI
IZc5RnpKuryVWRFRt0UmJgUkOTGnAkX1ZdGH9ipsRQHr6qroHeaVS5uGoWNwKnsx9pDfG8urJQ1Y
YOeMNIukiQXnX9fDFNjEllrs2ygYV1Yu5rLQM6JbueS5S4eBB28LpMsbgRVhWc0Qlqup7WOWNKQq
2MrafoD8DMn7uKq7+vU4GLHqnHUudU1O5iRyHGDDLZy9Xuo5f9Vix6skMoVuN1WsyRmpY5nO/aSi
VJWlvtMjysW+wQQ2WEAGfTV6V7mENFZuOh0OYj24oNsbLOp7Tyrhk9C3zSYAzLBpa4jUybIY0adV
zF4qhNt8Mxcc93DkLlKpxGxySci7kqdN0ORTqmZWkMfgc1FSu6qLU2zNaO4Y7esuMTOFZOxJmPZU
sTexaPTJ3LvpxAPUr/jM8bnl9mHkpsjKng+ntvWNSSJRFGmO82ZFplJtmQ26jdSa7eOB0lS1Ll9B
Y6MO06+FtG9g/942M4Ca/HTP8cuP/zpvHsy1dw8P/vTQfNDgfh779sefr+s9Up4vet0THvWtyvBH
Bv8IA6Mgcv4GA/u6c/YzbXuc9Il+RdCaBimbcIyRCGNBoXD5TL+gCQRPoKxhcE+GYQbi4Sf6BXfM
BI84BlsBiEAn6Wf6FcHtMw7XNXlMCQ7hLfKH6BdFT+jXY1MdrqUQYF84Asr5SM++ol/COttrzcMs
dFa8XapB7QfR2zgZg4a+52FQvTQS8SFleWM3brZ1mSJcBwdeddV5P7oZUL5cNj5nqksiXk0kwZA6
9yguyzIpxxivvGlEFjVK6MQiYWIgMl1zC1xyalI1FFGRON1X634ixbqsZJcnzcDbJpktYRvostlj
JerlqtGdfCukq96gYIqutRTzHvccrXTVBa/0FIcPABzyXjaiPpmgzn+10BbSGy+jTI5Nd25CDEg8
O15nM+P4ZSRztfdTMK1HSpYzbnC9qWHvDdAQKl+F0gqbhtjZEwqLuh3riGKAu6q+czZvr6cOy+08
5jjNIY8fN+0iIYVMRbvKx8G+quKR3YpAsgsBtwlf4TBo1sC2+5N4qnyd0MlBZI/w1lYDa3zNvAfa
0Q8sWC8xCy+KWHfvB8AZn0gRAVEls9mEORHXtbeMropw0Rd5x/U2jlrDkqHpmpcTEIwzGZfBeWsq
GibKh+hVaVG0RU2fd0nXkuC44AM5qWWgxxUfndFpTkn0qjeF7JKmGcRJSIjZ534iJmEorFc60vid
pHR+C0kKlcnAm2FPvZxcpoJuvHa0IKt5yKeLLg5Fn3gd0w2ZWVmkbVyZmwjIxbDthgHjx5wsbv2o
8i6LAtO8dLKo1qYly42diT7Hra+3VvfNJh/b+rhdFkITNOpgw0fl3lLTajCGbo7HqjLv1NwBrzB2
MlsG4Jq1airfwIlNU8L6sN8LkZPLoC9YmVrHc+AqjFbbEvv+OiwWMSe0i6aLITT5W21yAvwLuSrh
TCKdEQVEJtFtMVwF2gV9OqvJj8ANFnxc5L17TwJk+zRYlHgo8ohcG1LWb2PiyxV1ntsEozk+YV4g
YKa+cicWN/0p4Yt1ayYCsclB49ZJ5KNlSXouq5dSNmbVIOLXeKAjkP7Rx+umqjVKRlGWxy1GxS4w
jxFoWxHLxObFcN+KjjyMbqgfdOXySydV2KWdiWlWhLE5Jku7dOlUkTHOdAQFS8YLabZhM9ZhgnQw
v6M0ztNx8GSfExzdakTLbGHzdC1bla+HruITcOfYbmszdreMWnUhhrG8WATON32vhjPaNPNZbtvm
JAp6t9aCsn1QV6pM6qiyq2LqQ7mK2iKvEu1kswLmR6akNk6+hswyySSco+6Wk3C5L+Ya7UmP5800
5fHORqI6K2eyb/r5xg46A7JzakqZhbCu86D1bA3so0ofievJMJC7oDeiSB2rfYoqxptEQ/23YXGT
A+Kx7nQ2UgP/5L1Y29r0TdLFPd/auTAy7RCX76VQ5W4uguHSTj2WSQ0UfVyBu7LXeC7GYF0uFaIJ
+Hlc70cp1QCUywG6C4o4SjVwwhubl65O86k3uwFqHwDmqNw7WoZdmBRBZ/VW8qhBKZ5k9WoIO3OW
Ez/4tarp+NpYMd7lFYRjEvYGylK4R6Du5mXoVRbWnWdJYGP2ZoHK/iTmJl8VgmmWFbOPd0Uc49M2
wr5KDRfLpTTS57sozOu0dWrORonjVTFzdRIMUp/WtWpL4FyizaAZTm5djdiBLA27o4Fvo+1Qq+V+
CSgTSRR0s4YSsRJVMkFFCYlONfRSMcchqqJ5eSW7Qd8yOaoW/NIrkhUulzdB0+A3jZp5lNI2D16X
DA/X+WTcXQ/n/6p1y+RgpB/bhNadVYmMJnbhuJa7FkX5xTgO/WU/VegU103VJsM89Xc9iBAbBJli
TAZKRBKjIQ+THhCIpL2SRQ1W4/1rXQz2Uky5OluksG+cVfEF8/kidqLwHUpmOfXvo9DWJ03Hw7tc
1flr7Nvy5f835Ocbne1zq+yDLAMq0W/Qni9C3c/CE4MZnyUnfiTg5iQC1h0h8Q3nEfhIMBYTznDI
wUMjUHs+cx72yJTgPhlFEVy/gGlfJKcANCfyqPxyAXc3cAiU6Y+QHlCO4bu+EZ0iFoPmBHUKAW4F
3wmE7WvWE1VD2em4rLKwle057mRvmiVBMaTMYE76IPKQiauxj667Zhjptqgay85wFUxQURfDOW7a
98sy7MJoeK/8VASXE4sLYEbzFM6Z7Hj5XkzFJgZnTLDT13GIz+kIR7MGwNbTFY1xwdMwz5HZVYUx
pEpMSYheLxg1EOFdUc0rE3o/3BipiiUjGrXTy1qMunNprvBEDoOwVqc9FsamJawPKik8yjxZhKwU
gGTV5ElpcOGunByKbjctRC4JMRArbweL+ub90Jly2LCwrGgyggw1rX0wzH0SxUOjVzkcg7kaGrVA
fWmUv0IVartU+7jVqZX1yNYoDKIuqXVUd6vCoqpJxkUNZIPjHulELnBpH6CqtzSpqhijTLmW2xTE
rSk4zsdCxiksjeudpKBAJXJooDDJdWHztJ9aaZOqiHpXpvVgEHClKajKejU3C2myzmtfHCs9KnWm
fDwvL62sUFnco66O30TGGZWogbs4MW0dXDJQySDTTVYESVCZ7tDkTMOT3hrAUVBzBpm4QEfiTSHV
SJOWDGP+BkrF0qBk6ug0r/vO5Oo1nXEJmptjEopnSivQgwa7NCntwrLeauCJJJMxDVyWi8kurxwP
FV6BkhHbjBsfYJ3EQWsXA0mrW650bjG4CfFouelH1N6VxRwoIJkhruosQGr064Cahjw6QCzSmPkI
jlR3lbiQVTnkaaOMC14GLYTPnCwtjuNdNZfofVBVsL9WjCraxKCwxSAXeBUct3rQdFV7jIOtrVGp
UBLguSv3vUdVmU0IZNM9+GgOsgu2uE5ypeLNEMUL3/ZB3bsdZtU0JiCwjEEyByVmGR+08t0W5wWD
tC2JKFNHRxseQjNamZUkmj3Ab1/Zq6nES7kKvSzYnsrGVTsI0FBkXjWNtYkZlor7ZChwyDLmCidh
HPJFOlRDLDfMdh1at9qVeFX2cTm+reYwWt6ESKM8LcOAhTsBe5PrWqB62Y4V1QM4ZYwKeRsLZZbV
UkSggOThIl/F+ajxoS2djg+579RwMy+Vm97mkSzQuoc/x7vqupG4dB7juExNgbDYjd0yshPGbB9l
cxDbkiXL3E5L0iE2+hUP9aIvKyEBwIw3ObsIliko93lXwjstz2O1AQUZxJIsgNNvkqavVZUJYaKm
STzBM89I7nq7QssUo53q+9o2PukeZfJtmefzuPc9SM1XVdHNYaY13DM87kGHGddUB4pmxE6telXI
eT7pqiaiaU0H/bJoZoJXU27UmIYm6stdhyMPiC6Em0+qsHT4ED7OzELiq2EnHX7UI8qhfxBQDtK9
VLXR2dLoOnfJ6IUzW9HPOfgYias62kisZrpC4RCyNWhWM1Bbhao5OumDxrXroOpFCLpkMbd3wDfZ
mNkSNNATNYHcfhzB0t+KDk1+7fIlIm/jwIopQ008mY2zIS2yYaKia7NlBBaqEz3h3l3VS9N095ET
4gYpopt0Mbw4KfCEw5Sphr3K9dDjtGhoXew6w7s5w62Ol2TUbhxWUDoG0aqzVEDGbZrgrpI0NgkC
9p6OxOcgideR2gwVa69iSDgmdUuufMpoAeKV9sgB9/u5loLs5coMQ1l88hfWUlC4WtCBPlZMDc15
kC19FeanrZZdlAW08TOo2qTKV7wCWnPQAxUmhZvy05I5SqGYLqF5Um0jtMTVdhmg5OGJI2geN6rg
qlBAM+e4TFyeh/NKBFEzHPOx1Gab54y/GWtCin3NZKyLLXifa98DRQrm2w5cwdepZx1OnVok5BR/
K0ieFiSGBou88gqfTDGHBoQZj6MZGNpiyc3Uiqs2omMaDZAEI0x8ouhYricWRGnV1TyBdhDaIhqU
28Ly9jivB79C0AsBuZC99oZddI3YmM5fKkvapLS2SwK0DNmYLxzsEYLjGX8aULyv6rJNojkcgfCZ
88jil66S1wzPIsGzfhjL6RKKowGqHZAuB949FFNwKDg/VyHgUz2PqZxDf4y7jiUeiOYejY6+CokJ
k8rg4djpamsGKU9EuKANa0MAFy3qddEGECNdK1OQT67HJj4Rig4J0HIoMa1pVmzyxWvEij4VYJOm
MH7Dqjw61k0dbzCxxaWHQC0yZZqKJf1o6vMRc4nWOPd0g2TzrmC1SWUAtZN2olkNFT+UQVXs5dRZ
0HenFr45rjLZ14BmaKEiEY0/n6WEikabs3map8QBQlzZsuRrodkZpHx/AILzOphB/YaO2PFYVzdB
KfVqBFtDPaYkSL/yENsWn8t68pvcjl0SlxSaN5GN14g58uDVVJ0v5fg+mie5jtGs0l5Hx0Etr8hS
x6d8Gi4HgmRSWRNuqn6aIcCbPPVNc9C2olezHOVLAJr62EvWZHaq2OvZB9WJWSzbsCEOtx5AMi2x
eTs7B5pT0++XoI2yDtcmW0Kcp52Hpp9xqHrbDehUa70XuD7zCyRP00LvY8ibNg0s46t4FgcQwqEv
YaC5RBYHHbCwPoH2i1oBpmdtWNrUx9puJzqvSV9ewNGNewo+ZUcPVLFtHmqIhGTEzdYZsfVOv3QL
eWtlu1UtHRPS6dOSLZDjYpbFVbdfWqnSiji188yslTYXlUS7vojuqe92HRrW0BAqkjgHWWqaoPUp
N0TK+qCCym1HWbyrImAIZqrZZpy6eqPm+PUQTwH4NN5E48LTIrSbaVAbERUpNL1IWo1iBBi2V8DF
r0FWPsmXZt8V+QylGpRys+hOJlWkuoccSlQRrDyIkqmXQ7XOgwptgyCEEB4avkCxW/MNNqhdN3ER
30Bf1F5bqbpXiJLhugg9eoiNzK+he9CrdAod3w3KPtLgfPbHcWNwdds3IPLoiMfr2ipQYYDtyJM4
nOg+n4GoDq7vD/3QTLdRKaoreEVfCC98ZhomT6V3ACR6atZAxMVDE6FyGwLV2po5bs76eileDz6f
z6q58iB1G/4euuPVhTe9z/jctvYMGGlFYbMYA1l2g4fmTN+9jovc6a3BZkGn09DMKil0PteQzhbb
paOaF1A2XB73OwNs+q0zQ4jTUBRhmQkeFBpUn3m4ZrMsQUUbfDTvIAwHnw295iX4bWnUccj7ib2B
uyyR3yuPuYIsQe1dOQcccFajMtq0VhtMQecoTNGksXUBTzscF1CCC1xclroDS9u2qAF4q0pMSTlP
ZZehsUeXPeodNL0cejmXzgMSNPQYza2Zk6p10HoYlV941kcdSF1Lg8shKTVUR9lCa9dtoq73Qwpd
2EBuKfRB9NoDMY23E7AbaGb1OX5rA/5KCWxWlEzQlVDzBDHTjOdlNK4GWj7kE7l2tZrO8yJX0ETG
04MeTbNVne8gK1aAv2MTrOui5in8Me+S2CqMd2NuUcKUwseQDm50ROXVNLn2whRzeAKEmEEaRmrn
BrSzPXptMEfZ1JIS2s0dKMo0fOkde0N1w89JZK9rK/AbSRp3DPwWhE7vbMZYO25xEDzE7cTPFzwc
7BK9HYduWtVjNR9Diwea9RyZc+Zrf1I3Q73pIGBPgcxCQ4zIMo1HPd428wxcdbHlGvhF/X6J9byG
FL6kqi7lGrxSP1YTPb5sFsW2nvZypaD9fgVVBYIOHwhYJdRQQB9rkdEYtD2AJyB2UPqg4LgrgFaC
9ExqAIgu2PEpBFdsVbcxrQH9pKCnulVN0kbRsCcRNMJqJ3CVUGTlTWyQPWF9k2fhggUkXl6fCp63
gDrju9bH42oWk9qUJp92salFakP/EvKChI2JtX4ECxCszmrK3kVtnMJftmxZztJh1jhpoaNbhOED
numdYcN1j0ewe2lVCtRvgr5nfOdzapKyKaHLZft4pVtGE1OTOxIyQPkgxgl19phHkGVGOSwgT0Gd
veR8G5T8bPq/pJ3XcuTGkoafCBEoBxRuYdo3yaaZ4cwNYixQ8B6oevr9W4o9Int62XG0oTuNNIWy
mfnnl9kNu+us4VPTtNov+zTsluQla/pN3E+5Pw7O0XLybyPtX3kFpwHZs3tI1gcP/3Ig07ay5Xom
NRKTRNebXMRmZWwa5rY0CLbmNLDL0qy0U98tOn+upvGntnvim7k5QsM+dtoejq6CC8DinPlOzn97
taV8OTszbKR9pNTZ5q7H/DI3LJpY1/qDZHuRsHWT9q0/K7HtYvt5SNR6dPAdDh8Rd3rDsO6smEOj
qn+kxLQIKcAPxDAigesgTkwUXsDMUcxXOdxlAtwjsBbKfD0sX9nihJ2rYSfRfSSwm+5FJc7L0PcZ
ihZVEQz1+BwP5Rp5pcl3mN2sq8WdtkPqjX6HB3bbzMVpMEvY5UMR5LANEeniVQNgwldWdudNFSRq
7S1BN2Ve1FdWEjSl/pRl48EeOhq1nhWWg2VjnWjmI0h67ob2ZDu9va7rBOrZXNFI2O0PaBs9BGp2
MskCSdN+5tDZEBHuaNrfc+EFaZUt4Vyp5NR0rFllczVsKIJXP6NWHQhQEL5Nivyh5RUP+r7LAyej
4+wX5egeiqx38DcpFSS2ow+1ckq/EBXEmjG1g7hQh6mU+FepbYLRsu+McO+57rdsqfA1suOB0A3M
sw21tBYrDvJnXWhVbjvEzAFFmBYXpQ4NcT+J1quDilmjLx3vsXbnw5QUR52XxEdEsclY8klwHdkW
Tf3K5F8hHRx7oT8XU/+i83aOUmPVYWbTAkdfbvDmNRvZKTtyx7hAhLvM0OWNFQCrKHyN58VfsBZI
5seJe76m1bHREA7yIn6eanABTVm9EKs5lFClTpzU8VaP+CvbgupVzYsuHBOvPti21WzhxbXrlswc
5sYdP8FXZYkPybeEGyi7bdcjOxSQlosSusPCVsJMeQMpB7nxIIM4ngRm7uLvrW4Q+uUDSVai0ZNC
QNrE30DcgNSQCSitDQAu2ERR5ZMdgXxAomXKiVp5KkaaJIvpnpuewIGxNKxRuzwriUsUK/3bwqat
NTAkJK64vi8dHq9Ga+o9qE26zPF28HGV8GLYuPXUb4QzlL8LYond4MgWiEqLiMsh4zqlI+4fVUZX
/pA4SuJ/QpgGigaTbSZss2XmdA2EceL+WMQ2nhk7LsXOM17G9nmZ90dOrfG1JE5Xr0EC4cmmbl+S
rUc8slae8vYQcGbvWJAi2VbFnONGeXncbasyHgLHsP7e7ql9b2jsPYBs0eqxyZZ+2RaDYQejkJ/C
Alfdbik7ugYZZd9lBP7M2ppVUvms4gUJc6hdUAs08QFYsT0ciCXq1LD8TmO3ihBUkU1uajKHAzM0
lGKw8BwgG2BZ2UlYRh8UKZ9bRs2+oSL5VJSzE8Y8U/dJZ/dPpEtOtZn2WskX2vXdtqZwVrXT8VWl
4uc0MyvsN+Joh33T2UxXreUopCSTyQdd9oLEwClO2rtxYCpgY//AR5L5i5DbJaN3fClXeQ16xbXb
tdOLn0XW7AgiAxAQX8tFJP6wdDuTFnaUOfVnOAT3DanqSEqlAwLVLHTKvgpoW44I9pYcpwzpMqRG
VwnyRAXi0BCoir2Ca3oclTxnlbMv3aQOOVzIAFpjjbTpuHF0fXRyb4cGRkCNFulPctKrroCqWMZe
feKAwCDwTXlIEtuGlfSSSNYxMDuJqCHjZvaHzj1jbkTde4gL7kVFswyeUVP7g66QvAblB/PqkAba
XT2ErTcWyPkIxLqlbd9ZNs8Cmk/HyUOUZiF7h2UpBZJlyFYW9WHk4K3M9MTyLEqS5tTRuIK2bCGD
wpECauc8GJS1p3H/wpqBB8TkeRQ7rhc5FjI4Dudq2zhAB0kcb2en4f7iWA/eYD73c+v50xI/Zwz2
l9Ph1QLjl+UDmBp3kUHPof1WNl1nqprh5A13yCTBssXlOaS4hzz7vZ5wnt34zk3LU7bQiCDVnmj9
WMxcIDXXTMjd4V0fc2tLRvrdsugecnHiG8f6RjwJEJCabaayOuwsRMJ1/hBr96AdfRwSe4uEy2dH
m4hx9dIXdAPRNOxov+WpWVdmTnxqV1Emu41Bzmcbx4QGrjsfNU9/06TflWY5Fll76oU44dk5uVby
AiLwtxDFroYCkDA4IHmp71uaV+vMIC7Rbvd7AnYT5Ep/omYOcfePLqTOvhl+1WcZbKo+dzI9sdZt
fF5ZW16MkD6t+4QVP5t6iqyF4Qb2KzG3G0TGcFuwvWAzwqwuIT9RJAhFcrAzrNFSIYQcIrOwLYWO
zzMATZQ/FUp0Phf94EPFfJgr646x5E5KtuXLUvhOWm2Hpg1hgr/1qXnMY8R6Gs4blrre6lYdlCf2
ded+Vkx+VeCLfK9tWkiEHXS6JQmQnrA3iec69wQBH+ITXftxbDFgWDkFgWFvk8niQZ7C6DbEbT71
A2R4Uved33TnBBygi6y9l9m0G80YDEDmstreexO8rDZedplTrCRv9rlsI86hpsCTRC64zdNg0Xbp
4zX4XNqArJKqSVZewke/hkIL1dGfRf2tV/MajuZLIhmot/p7obs7iGSHpBh/KI3EJafFc551UWd4
1C3Nfdax+7ZQKYzhEkI4DHMrO8Bn/Zo52anI4qAw0GPK4Zs7C8u3hYfLSFNoBbRfsxlEbonIqpja
+yFNP7uNeq7zTvlL1SabtO5+1RPgs7MKDxcHAFuptrICYqEW7/vSx9+HXKzaJH1mvffNApAFLRI+
YG4vWyudj3lSfGZNrQMGPWDlCci9dZw/9Z5aY33nT3Hm9McUJgl5A2jAOWIHP60m7DpeOs/0lu+a
1o4AsjzoxqFREst7WLfDgJY5YUOXXyzNXj0etxFkI3s9ZcPXCVL32uGpDPDE9Ss+yIeKI0TNiu24
8Ie46K2gSQB/9fkiosbjj8qlNt7nbCcW80L62ARUg0gWRoZAze4LKWqEcuW+b5fHvG6QIs1WYpoq
XxtWrGayNHKldO3tzWDI11Gp+Kgp9Fw/NrYW4YQI9WTbhhytmnYr+FFsV2vQYXIxyV0GjDaokET7
wUF2BBOi5VfQ1mKrGwLvn8UGtDS05ickb8wjr7U5smLsz9kxnGwey/HJUiPZQs5aDqVjdz+QeqiG
YG4b3sBNiadVPNrLF2AxyaZF/L/3zEK+dB3vvkFd+T61GuqKe9ZepjSOUi5gzlMFWGIq4yDW6qEr
qPLT3nqWQDzWyPyvalcUgctUlMzjeJQzktyISO9FY0PAHzUNjE0QNJQC2wJullguBOLMVX5CxQuJ
bTwGjgfV3MPdgOgx+YgNTjznO8K6JyQEcTZdqVdOlbMHxdjgQx61kYJqi1DnNoDC9gxTFFXrly2Y
Hgizj1bdSDQFakPPyM+6dDpf5vlXJ3O/13CUgxEcecCaqd3QOP6MhEhYyLovEQQt3wE2vepUWq+i
r9fIKnWRzc2mHOzHmJDvXct+IpseeI6xQuZCMOBT/lkvix1An0/DrKW138TwuYkw9laco9HFQqDe
KWzfMrFtMZpnN7UcSIbD65BboJLpfT+Ru6GlOsRJdDYJ0qjIjJA+dGDd/S4tC99SvfKdTKxIBSLE
U5vayvDit+YVEsZ96XbfCtt+UqI1Phnr78bR9h3ppg1YOKABJkH6EwL+wpAXZM6W2XS36JYjeQBn
poztbiOgV0QjH2ioRKPCfJr0GhRICRS/eeC6bgO9NFDQRC6+2t1Za6hcvgI/LH7VraoOko3EH5e5
3RYJTZ/AwqinpTLTTlALApicl3s5xAVE34bTXw4OMtAZmd0nkAxjv++cWiCtCbgmLtPsaWppckdG
q973Xo/Ar7ephVeTt8WvsgMnDpIutr97XTGBCAYNp3FaA1m08wMoBwEle6QRK8vkU2Ipdhhkmm6J
YTjzTrk0ZAUr7NwJiLNby635gxkcHsqaiAwyEEEg0SOtnPtTOpyFdnweKJo2BEYKTyqVS1RQOSJk
RLPHEzJwC7R6AxL0BOgcZrBaIHz4ha3JdlEd1M4WoVS5eNnvzlOw5uD0Dy34lLPFqw5sqt0dIHu6
8Tyr/E1nluwnoluwwGi44Kcq7zEoqXhz1JO0sE2pfM5lsmxzU7Vbj6XzjsStiPLBs1+sxGVDyOuZ
vLJ8BDnTdM5Zg6ruBlpb65hM8yZmdb8mvDvDU0ic9UnlDr72ShbGTeOsSldnD5ZuVOdnYqBDgFUa
X0pWs0/OOfjqZYMFnRiihsoMUBIsoe6mueFbjgLMaJaO2jtIVeMlbF1YYTY1Kwms6SW3+2wrZjI4
ftrSLJxqCcuu3LwPnCYutrGVWIFFZTkHdjLzfatT9rsUSU19XQysDPjg5REZEjjlRhRe/UiKXgPO
xgXyWwOfDLLPC0HaRgZTMquvZLLTT0jQ5lGJ/EMT8jaFNJTP5mciLScscia+MqtLwtaGqlmoefmc
FW0NjzSzj1m59HBqpYSnwsU9zdwZBI3JTFg0deZENiSwFVDmJMp70eHpk+JRd/eWhGCS+C7tu3OK
VOocqXF33tGhTzZkGTZVXBiYggrCnT9MThba1TgXj9wdnXIVD3kGxD+Zql8kZuRn3HvzbmSj+WLH
BeXBVMX91xiSxCc9lBZyEBNbtD8ZJY9NwVICss5kX0mVL1/Bl9Yigg8ziL2jPQumr/S6pfT7DHcZ
H4DowZ9mp58gG5XwyHXTzfCGWEdgJ9yJxdG8MNH+LKZkMj44vM7sEzfFg9Ah/9VukayAGzWkxkWc
kuKx2qZQXfQKtzF9kQjY61BzFBQEcQVjE4113FtrkmjPWbkjahWAUcxwneZhyNfFOGoWNcwbirDw
oAKCKax4GamuYrYPmhO+aKcBTPrtImrE1d7sJpu+T+SE9BmNv9uZp5qwJD1yNGICyuULGPavMRTc
wlcisdIgboqlWw00YXJn3N492eM5EpwQ9HhnfXrjAhIAPND2xQDbAFoOAfgCN5wWQPxOJWOmyqFt
VORnXVnIVUqrwmML9nRcVkk5QlEVCUdYiz8Ey8Gc7ixJxQae5BiznEeEw0aHfTVyJ8pA7Jb7FFZX
IuEkyvbooHpDHYHHxeSbEHkhjnM9Lsuxz0X1pc/GecEMaIEsCcGnaT9pUW0RA90o22WAc6Rj7xet
tPgdO3HTA4uvx36PCZQnmU5WGfQQjoKsAxMRWLI20E9Aj4w+6wfZrIU9VFPYxwnAQjpDT9qOnj38
4hZFssOG22KHRWpe4hk4hJAN4FSPowxGD7n6US58bKJm8EYPakLFQIeUnqcfyQBH2q6HctwXSsFZ
rSF8Byp1xyUc4xhAju1Y0l5NYPWApTVl5xvAsoHXW619xMkcuzDxFNSCIfHKKSzA8iBkLOZG+ZZu
rTxMnHg8iqGT7UFToC0bA5QFpGmeUbDIdQudWjCsHLiXRsLvyWsFf1t1mVqOVt8a96mmFk8iIVR3
74zGtYBxDpkIiALh8eBm6BQcIZyD+RJJQoc1FsJFygzQJWLgzFrg2CuXHzK3AGVgNZPZkhJS4ROS
32o60jGZ4NoYi4LmcWKcTGTigHfMopLAlBYbUUsB0aBBpU5q5dHMPbzJxIHLEJGpgoM8uRZZ/Bqw
jRdVWW8BwkaD1EMDZgdiCGrjkgDIdPZzMYCufeCxcCJFpldzW8vTZNUFDwHwOBPImzxlAUmR+kco
5yHPVNoxANVGz8sTiKE+QRimsxdpFipPIDKL75kwqNab3TRtnwHLCrIaHAsRvt0nTepncN/iT4VD
l/JI0l6BLsHfsiCDlo6w1kvMejhEU1V+ca2zM8StNMlWrttL4tsD/vTzZA1ZEdhyTl2I1xmqn9wi
TT9NREK9suqsjx+cipqfczvGJixpDBB+sJR57bWbZIcYtCwBj9x5FpIN7WwfWdaB200RoMUQ/9zA
KiuoHKCom1923lo0gO87uIF2hZ78Gs9ZDX+ZKYTMNSbgrhuaVXOAIiAU46SpmeDgeH1XrBPqys/e
bGlvN8xD7kQFnyorKKVLs/OOjvCaTKIaXCvtVD6qPkUfxMgSuPhejqK9vlmcFOK00xIfiTmgM9Sx
4ywC8gLoOElkAaGOdJb7MEP5jg+xN+Ch4fC8UQxVpkqEqTNOp87GevrIXXnfk8a2jk5imSfdQbTB
+iEdEtSLS5OADaVn+S1Uo9FPZ3I3McDAa6ZjuVWj5waAu+Bho5auLgMtGezVktRG7BoL/aqjYYJx
u0NmzH7IRFEtm7auuEawXEHx6VWLgDvhvcHNLHqyRPbseMmXjg3IXVtFoXzcFrwCGkfs0Z7QKBLB
poNyMQ7Ddk72pHRZcdyL+CmFQUGxpuGju4kpRzrXE44NIJ8xAX018bQOkZOK063IpRn2s4WXJWhN
PPfB5GX4b5D3znjQea0hgYKQU54oqIaDC5ux80qd92t7GppvyD3ODFWojDU+IchlrESSEfVSlCjq
DCs+2APWIYZfrLtiwXsijTfBjx3UFyYsxfcIy6tTMXqQyFvL7ZCaMkOto3GccHMRKyN3gmojHfsw
O8Zeyc4e0nCoWF+sLTLyF0rxtCPpUsGgFBPuXmQpnWs483a84ASVUiNMwj31h7zOAZ+UDoLVZZLw
2U1FSBfMzcTvAIygtFDidvSQIXrT79jSz15EoIZoZNTTvtlyBa/dL8fFBYZinBqh0Zz2Y2hj3aEF
laMNFgV1E3I/pCohu7SGShdwWjYK9Y0tsIGXZu6yfrOU8bgEbt0TvQOUteTwZ+c5hyrWcAsgTNZ0
ZcMCA95Z+2+g1yu1y/Rcmvy2dBkVOva5i60g0nake0Zg31KklRODI4oBr0yr+g46VDAHc6S8YLwT
GxWNU5Qc8y1dUT+LqqNMw/wLhMBQBmPUbz7+lD94VnwJikIE445A4lSgXujtl+iB64XXebYqly9W
9x3H5sZcUYv0ZqqSMwcAOPjbc28nTNS7GKBPE4biRYhhbKTpr5Sg5hniJYBsrymqUzuRhP5dM/Z3
/9wrq0vez+lySEouhtSol7aguKEcMkIN4mpes/20H3xkdQJyrJ+ScLwxx/fb+eeAF6VQGUlMgRtP
Q3SX8otm8SuyjeXzxzuF8vg/V1KAcXZQ9u5hTS8ODeDFGXVNfRbJo/gBHngNhsqvfptAh0WkN274
8XhnkvmfM/r3pN4Ohxr/tycjzdI5Fg2hYdn8zqASwpjs1VCHjd0fvBFtTv+DgV/bs/OevB/NI9Lj
3BaUSiDe5z19U002ZlWujIVqsvNN6B76db5uwzGMfWdlb8TDjdHO334xGp4kHEyHYTn5GSZ/Oxok
UacQTpdFfbSEwzM07/H3EtJvbJOuiixwoNP48f08+SKoTr1a9fuPP+DPA+O9HV9eHBj8hEIBJ2xk
oa3BP2evA7HWnblxD/4YxLWF+1cBIXdBqpALVD2TSBUrqYqonr8PDUpddIusRn5jlD+W8q9RHHTs
RpU6iNuLqaBrwiibpGUhX6tNvsvXZpdt8lV7Y8X+uNMXw1ycD/gYLivtBs+Itcut372d3bjDf74a
FyNcnAnUQeeFzjCRPiIrIICRyqOpW6u1dZSvy50E7vwwLLv/8iBcDHp+Pd8cezOD2G1STIvQrrij
NgTDM90b5kkuHz8e6uoKnp8NAN0olqDnG/hmKNktBWIExUChQF5t2a5XcfNvFhGlEXg9CJobUHGx
TRmjaoCyW0RDKH7AHeoeiJ/AmpFTVYZA7VdeaKwbg14752/HvNg4D1Ir2ihIKCDka+5lEWO7BP0N
Pl69a8fDgVsLdIehqNFm53LYN8sHy1k7czOiKD2co/lO8E0cpqEbNL70+2eUlqeb9vONMc8v+rtn
CnW1b8e8ePHnTi3I06V5BHV/141REebrcWWh1DTq1rdmSK/c5HejXRwQOpC+akdIZPKrWcFNfop3
zZbBh3tBGqnalndOoCIr0j+LT/EPFuQBoMFTf2if6aGKnBVQmO3H87+ysQ5HO5tzRbN7bnv7fsld
lDwyG7BnGNvgtlJUTKije8sW/OGfYI25zWF23HMLyssTWyXOpDxdsBCtPJx6jJoGwXL6s+31jdn8
YU8vBro4plwaADzEziNKn93mNfYeswGVkr/HIg3/zbr9M6WLdUO6NDXoUIOb3lZmRVQ6bVyqgaXa
6fLr46GuXou/665cgo73l/VQ0E7bs7B5ttvZM6o61+k9wBAUNfqxj7YNgfdF/vcGB/2PbYpf7Tj7
k875GL+5iGgvpUCYYHbcLe1HVyJ5ztqWAwxC6gt0RbyqEq7DnEC+n0Vnbjl71w7Mm/Hdi4egKLNq
QqDEw9nIJ1Jlr4Y02y4bHx2W3ngArh0ZvGwuekKjyRH6qryfqrSBlgMRQGlGN/gJciNzIaKi9oLY
SfwEDWg+3sxr9+3tcOgh9XZlyy6uKzSM4KhD+gEqBX1UELqjvulfjMJsgRjs3ErZvTidS5+2llYZ
7CzI9iF5aT28K9Ny4w5csXYOGlT9Z5SLpUOhKeBtF6MoU96LnD6kxH35/03kYrkyCEuEFykLF4S9
fr54EOdbAe6OIQL4/w11ceZHJWwU22E2KDrvpgBwbSRG8W+2/58lkxcHW6Oqx3P0ecmaB5Qb+dbY
7uCvP/2bqcBZFJxzJu2LZ3DKywTZioqDtx+Rh5+qL22LdECZFP9qzf4Z6OKcAV4YW6fCQKi0fihK
99XNpm/c628869cP2j/DXBy0ekJzIm1QPlWnPBgqZEfLcv3xkp2bdvzhB0gcZ/zoCMpiyeU7EJcx
0pBWVsL3kOshLB/NikZmj4Yv4P388RNL/TZIQxEtgfRZAN0lD5ag3dYHEqCqcNcF9cP4AFwku/Fl
V5//t192cQdmVI+lyOJ4IT2BnQ1Rob0tAzTAWC9Rtqnvi7X7/PFa/BW1XPpEb0e8uAo14DDiDVgL
vZshSvozCmaiYat2TiifeDhE6WNc++ZI9+mNyV59HlF6TKDawPrQC2+snirYFON6oQ2l3lY0LFBz
BEY/ujHDW+OcT8MbA4ckBNSq1j2b1LaAbu5Xzzzw9j12WB7ybXxPTEQ3t7aSnq/3Hwv7Znrs/bBo
8jOljZFo9rBltW/5gJzKLhiP5Zr77snVOFjoKVYF/X64c3d1qFa3FvjqVXrzBec/fzPxFInH3kXl
ZTipZLlrc1mvmlTKf/MugJWRLurBORUXF5ZZPEtbt8IB6oHM2hBRbAt1o96NYf46Dn+u5z/jXFwN
041cZQazmYMpbJ7dV5DRa2TyD/xHEjmh81RuUSlz1wUQ9iL1+9ZFoddX85/xLy4KYH7LHQ2QSL6W
qKIKPN8OaghiyQas4Jch8cXd+Go/zSsdigBQ07H55T4Qy7/lr934DufCrDRyVAnKH1mYL99VmQVZ
nNxYanL1xqAGHuq9C6GRn//8zcGRHgP1mtpeiGY2oYuoTPpZGIdTMEVqClBC1K5S6KfkxtN/Pil/
7DB+6IkRG8fIufR9JfJ0QDoSHtr9L5RkT/lhtB5T76n23BszvLqGb0a6OEu2Bk6tGUYashcO77rU
Pz9+dK6uIJonOOeG9RBzLg4LGioVmYdirbA02Zp4G7StXPUsvzGNv5TXyxXz4LozSH0uckoXG1Wm
E2mFwkZ5T83WW5mNF7C1eojPOnfwXwuYCLjQnOostXsI2/94r5MBHUrLGt4zW7ZUoIcU7ev71q1D
K7O28yjRXPkjDfPaGp57TKBhKh4XKS/WUDSpl00txittvUq8dI+ORWsUDEcfD3N9EQkUPSo5dfDP
+9MOZg59XFSMPgvHJUTJ2H159AKxRvO2z1aY3XAKybVwx4Osh1ZjCEFs+2JWS2oGqyxhjWQRouA1
bHdodojkz4Yd1bb6Nh9QiDC8wCg+fjzNa0f+zbjk4tkgzeR2ABS8sBmQguqqMBHj6uMhrvoS0IAx
MQikEJ0vLHoaK9nSGRb9/G4UP9FnsD7pYxJNPgpMH7zTeUnRI+i2tn6+r3/cAyiyDsRnIdDB9v0W
thbc8L/8eVSl+Ez+yDIdcPK7EugeCKCp+jdref6NM3TM9ZjjXTwfU1LnNE1wMmOgW2i/6Jfx6cZS
Xj38b4a4mJFVuglXMdzgSTk4lUADKnR1Sqr+wRncfVXTfWarRy9xHslsb1B6eAdmvPCHOj0uSfGk
26G68dhcPUD/+SLXvjhAaJfloY4Fk2YKIFSO1Pk2kUl96wyd3aI/t/J/19Y99x9/a3s6mi6WAfwS
sntnt2yR/g6RhT5gWwP2Uq1vWVNy/ej8M97F7R/aTqGX6FkTWKOfQr9DoWZkttVT9sTugM/ct5Nf
PSLF9hLf3VI+bq3ohYfoiKyGocUeqzwPDaCsDOXPN87RNS/UkxKNCtG3B+UAFxYiBpKD6k2MAa/l
dxnF22SrHsZ7C8nPj0f688BSck5JOkhcoGmOfeEGFkBPh6ZEmWXdPMgErJFE0RL/r00ChXwjmSNg
hKAwXqxYQfNWFOmE8m0BMhlJCw2YBalwFInfyrNecYLej3XevTdOkF3mbqzy0YO/iTrsJSRh7UUq
QgtbPGM+CaRZ5WHprW5lkK+8opRywcAuCIaE2qUgN8pxGorGi/GKmtfq2QkWvkEh+O4cfTKgPfde
CGB5P+9v2aY//a93A18qcTPa9U0im9HGtWs+S684l8UnKJFBmfmIkqBJlzdO55UzIxwUHroO9vLs
xrxf4mpkHnJqXRxqD0hJcUK1jQ9p7sbJvDKtd6NcbCRUamq0xg3v0wEN6fZp+Zxbq2YefAetGz6+
BVecCfpusIv7ho5ZiYsmUhybh7hvhVKVdbwt9vWWhvb3WzHmzdEuNJmExiDEy79iIjtI9iiG2bAT
yGJIxVXgPH48t6vrKBx4SQSNWJC0eb9bsxiLLm8wmClr3xkeeutOdWI1Z4gOhvyGHfjzbcQ6vhns
wsQ6FMSubuY4RLsqn1l3Nfn+8WyuSC3vR7iwsBMBElcWNbJOW9Sq6Gh4SKJynQf5QfrWuv3ZrG85
0DfmdJnygk021CqnEr3Bf3rsNCv8Es5HDvOtv//CdLJ5EQMgG45uM8Cv0Mzy3Fjr4yGuRMHvVu0v
ae3Nq7i4mqA/5ww2Nw3Matiy0TcrwBM+0GRUFK/kM9qOToG37jZ6ZYcIeayTs1JhFUxfPv6U848i
XHgK7z/l4vXQnjuCnUjPV03dAdJfd1v6qQjrAF38X/uQBCjiPgFIj6yHWzt59fDglxKcc2yCZ1pc
jD2kTdOzgVlg2vwx4gFFx5oAnSbRzDzIUZYb5CFHCcotSfnaDqNVHrwieLr4keuLHUbJbG8bdI4N
efqqyS/S3HJJrrzIEj9RAbjIQcIZzZLf33GNiqG2baoMVvw32mcJ9pyS1xv7dl6b9x4enpA3Y9D3
Y+SAIBe0alcRPRXPSFussxC1YAhcs8fxPgnjW0/ylXfr3XgXexUXNfqnoWNdNKyGA+i/+3IBg+mj
UCdqNhAEIxGgyV7+NO6B+30811vLed7PN7el8tBDT0hwMXX9YOKtzNGn6lZgd2N651/GezuG2y5o
vZcJFoKsqyKXzHuXFp+F1x3LXB/kyG6SHecN+r83EDHs+xFTPnW8LjBicVB3amM2MkQW/RT7aJR3
O2C+cubfbB+7DAgsq6fzUGI0kOf1t+qQbNABoA/spzHk/0Pady3HDSvbfhGrmMMr40RlyZJfWAoW
c878+rsw+x6bg+EZbPu82lXqabABNLpXr+W2P8N9yWzdr21v6Kmg9CUpKOLgqX7uYRsChaOBGcER
bvmd7qlWsuNugGSeAXmTHBUm/z6zxSGCkpcugg0TD1lq4+U5WJSiWdRt3njs2gKUNZ9FnUMc6e8u
iHMj1M6Dq9w4Bp1i+53uaeH3GLJanpcf69wCtddmFPBQI4YFMB+ZYVZYQ/f9f/OB2lLgqgtB3oeF
Kv3M1nrfndvKu25iJa0694JK4uoMo3U133G2cDu76R0pYchvxaf8Wt9zNs8qRq5E27k5Kosz5nCa
owrci4XsNi/JJnBqHsxCZohZTquztW8D7FG7mXF/kr96vovPrVIxzvHRZGCAS7chcILse4JoDug4
3qI2e0uG4P1fltQAxAR6RSiL0mWvasSNAMJn3x4/QebdedFP306/CT4fV2XzwXrKrCQHqLDhFQWV
VOBx9RNieHHyhlOaFkAMc3ZrBw8ooFjpbSS60zF10Z3QDxgZd+IXweJtcSP1x0RnpK+X4FLt3D71
TXW5ijmQgit4PfKWaIVWbIP9O/eRXvZO7oCog7W5LwsZ5xap76l1lVEOgKnZYLRVwIFVOXEK0Q1f
50E5fcxLsP6xrre13b5cZCpJb4SikvkKTrYtOJNAlyO0f32BnjtFXW71aMxixeMRnmEueIzewgqj
a+AGuh6dl9c0saLjvCf4BuGE5FoES1uPY6klkmgPo2jL3aEo9I3Cbf/BCBGLwNMJkiZ007nOxlCu
eryuQYKS2xj6mk0JkIodr/Ut4wBb6T1KqJxj+MFAoUQ0aC0JBcQXfJ0ruI23g1MFZupVTn9QSdoT
uiC0eIw/WtPwcmcGw26Cjhlr/60EIzY7QIsCD6Gxi7KTgTmHoZ51nJZG4/QBKGEn4yiHExlOtlQF
ZEhD41xf35XKOoCYC5vUlpNlfySIbvB5ee0BhfXwSfFtEM9D78gsH4TcrlprVqBuZrIR6ys74cw2
tfmyXiwKkBCDUEX9oVQvUfzEcO4yaT53jtpqIWbxp7HCFxWPk9UfAHDdxLYIRp9NsS1soJD/obZw
bpHaekIYSbGiw6Xxk7dmG3wYaF331mCj/1d73Ybh4GVSCXPIgNArkwRIoVCZAw/ASqOAK9h5HV1/
J6HiZcr4cNyu9liurX4s9MsgEYQKm0z3GcNh4jo+RqDo+XfSv4X5y3VfSKBRNyvUZJDIAbaLJ+Kp
5Lw4TpTKj7pYyHW7wlClmv+IhJcMjRAwi123s+bH0g71hXD5CQPXkoD3f3QzKFI61nOQYeF0ziw9
6UBUo2rwpGmEe4ML3jMMYTK8WEt/DF3Ad1BxYqG0RLnhT/pQgloJtEqdBUKsDYaVJCiwffBbMEw/
IQsrreDR+Lq+disXtMwjFUVPUwXMXqB73FDWqgNwAgUOBOLcWbJLeUPmPzCL/ASqjw635zPHsnl5
z8AmKQ8iyHVFpbH9TTYXGBnCfVk5kwWyYDu1O+jaaGb4AvGUB8ysm0GxYZ3F664uzJKvvPiKVQjG
zbSROVIoeZfcxKnAU281rwTbJP1KveTHP6wtVhT9aB2qliL9ZENVDYxsoMQC9N/3GrO47/cRjg5i
T95EjyqjKyCQx9H5hgOseWGPnC0LB4Oo5YYeLE2YRoZ+GcgyzAnaP2iN237F8Ye4a8CLk9SYlJ40
MyjB2mV2PDRCGG6TQKV/BjBlMjyWkGjJ1BEmRuB8r8AB5sTbfltZvp1plj9sQxcUpv0uQwmY0Pvo
ZoB57+fqI8X5xvoJxMS1n0B96kaFbAE66gEGcWR0zzove+YsDHC+yG7mcm/FB8Nl8veu2aNeSmNf
jfEoqIGDsVJL90p33DQDkI5uZM2W6oY71FeZVZXL762Di14B2BGPBtA9qtRNn4sduMeRsTmkzzwj
uY92vqt5oo2p9C3Dw4uPStmibnYdjPyRHMAWGaTiTMzD2yAzMtzhqGGCRTPLj87VzRqUD2ZiGxww
gYxvenFokB+gQVNA1gSg9g3aWbU0IslXEsjFIGNUQLH7M/7rG+tkQ5bFE8IDLfTzDRRzwKeoGZgy
Zn/EnA4YrUZME+NZWIqs9byIGPiBGUacDbjsydzduSkIi2htoAO2z4EKDFoaWwiN2gStOvSInzQB
nYzoNSOoZoUQjaifc1tuU/0xyFmAsss+G/klGroMGhIOQSMSv8tTI6oqRUAVK3FkD0/SChWFL20T
7caN4fgbWXbQ+RWcwsWkNSSc/nr+CsZlgechzAKclcxTxgMMUYOWCis+FtC96HA12EFbDozYubxb
YUaT8ALQFUPFQUx92LnJBi4s0hTnwVyYGhBC5Ua8naAM5gx27gybGhTOjNfH2hde2qQCtoPsA1iD
WwiFzq6Mk1dUaoZbZM+dnTrEKyJqAzFlHAMnKb3Fec/VRtiCpgp6aBz2RFmKjRXU6RGDSxL0GAPO
hNAio4BxkdPBpA6LKApq6KTTE44tOFLAnoWFlCH9pfIA8+tv4HoH/cSv6wfO2uotDVGrN4ABC9PM
XeqkhEZzAJNT8nXdwuWBAlcUINPQRsc7lM58NA57nYPWIMbAX2bltqmOpcrIANY+0NIE5YSk+yWm
XePUURUOWr4ZcHbaRis/IXo1hAMjgVz9NAt/yI9ZRIPU93KD3jXwW0JcvUJxN97NHfQB9QDkVEVq
cIynyuoXWtijtm4qDaDG0WEPYj5Qm65R0v+8/oVYy0fupIVHgKnpoIvA8qUtd5+CCj7IblLxKBn8
XaCyBk4Z7ihUNX8Eo5+kRAiHKXsMh+8AvCTXvWEZoErbEbi3Q1SGUmcUfkTynVhWjONgNaDJ4wEF
D6RY9AMiKgKoZw8wkIGBOZIr7M0bQs993Y3LMEMKDeJZMtyG3J0G0LWEd0KaudSptNdxevUxCAUW
elTb/jq8YAdFEySRIpkypi7ICup7ObCj6Ei1SmHxIE03I19yrjtzmk49P0LPrUjnIRb3ZMtAaMmJ
RZPnHKhYogYEvrLW9gWPdwBpxixmmD6OTmGHrmZ1/lHG5DhEJK7/kMtaO86JpbskehaxDlKuMOzB
Q+9Ugx1scte3WxP4AtDz2JkdOswMmezOS8dRhFZFA4KvdGEY1EtDAIKXDDfi4IxPINh5jvapnXlg
i7Bn9HaAYLJHyJkwWQ1WLmPi6h/T1KlYF6OeQvORjJ1gItqOnAQ1HP9Oc4qt4IhgYjVZE5+noLzw
FoBqPEc0vLBPmfRidQuQ7ibTBJNN+tjkbqa8CcYviScazSjX9oRUE7ToAmO4/HJDwtGFVSqEoT8K
jYUYPFNFtivQo+aznwpQ1tcjh2WEiuAugNYBwM9IAoALNqWsdbKSf0qS6uVf7KjAvaDfLyFHPg/Q
SQABPIbZ8dXkh1AF26rypHYNw5nLfgXZBvIfK5Q3FUg55VKBlc5qQJ3QbqtdbIPVgwOgYLBBc3UE
JYvNm/Fu+IcXxrltegvykGfgevCtyU2HB+u7r4K3UBMYO339e/3xkPz/IhQ7KQqkSSXr2BGdNaj/
voIsiGHk8q45d4XaYn6OF6kSwBXAe46gvLF0TbWvx8PqPbD4UlS6Ico5tFQy+CHqviVmmDZBRTnH
E5+vuON1U//L9v2zZlSqAXBcOICWCDIUeOgG+8brN4Ob3Ymbf3jmni8clXJMwZTUoQhL2Uv3Xj/x
32S6JvKgZ+I228E1PMnK8MRWLHY5lhEYdAIS5WlY8Rkm0BK8qOMAZ7+smsWgMrbY6T13eRb+Xkya
JIgbQFY4S3CxcSC2MYEU3gJTvB04mP+1J2y6wQt27S7yJjfpLX6j36CAcaMdMff3ltmQwGWckoxY
pamCoJtrgJAcfmsgIodkqhnNn4z4IWfThctQJgcPDIZ2Ls4uPU4jyIGAjWiwohtS+YNywV1qgm7V
iWwWvcKqP3+M0YUK0EmVsRJgEAxTABJQV1UEybExBNaAsckvSzKI1YUhegfG/KDVOjb5EN6rKVAZ
qu5O4WQKY2Ql8hHqOVZdMN5/LOeonSjnYEAdyBmJlps5ZRhWbFm35npOhoK0zoOmAt0D6oQE0LYy
BkikoH44HsD+9hE5Blhgd4XFWTKwJ6ievhJoZ2SnHgF4No3FisnLziG5hxa/gTpAwcmeQPICv4Hb
aI/dS/gFVRcbRHHQEhBuIKj1wnniYT5isgO0dQ8ZY0usZ4ML89SnJdDnQtBgHj28bQZRehe9B5vz
jBf/I7JZML7VQFpYoz5qFGRjNvWwBsI7axZe1BS8m+FzPnwUfG2G8t43WA5ePu3I+oJrAcUYHmtN
v7Z6MYtwhSBrOYg1OGpN0YLM+gMKGI7/JaGGih7IjpyyEPNjIeFWAwx6u6heCKJwyS2UViEHIm8E
MWj0ptocbZAs/qos46Y1k+3sIQ31wpv5RvEIlIvfQ9PWGt+uH0mrAYZnmngKMlLUPE8DwGVYK3WC
BWhtAoxQrQquV88JqtTjhgNvnZltwVK14TciVC/AdM+4Bi5x/Vj15Q+gPnrSh4o/8vgBIrovqJLP
dukm92CEfB1eqwNvQ0TL9Z3rXq8F2tIm+f9F7qOnNZT/JthUu9KFjOK7X45ES0h6bFDhMiEVcxRq
5OdYF5a/a7crBhAJeQPKBpgnODfNp2osKEEFd2uIozx0wlfQs4Ka/A36mlFBqgFWDdK/pcvHIaR6
+JBDxQ9UT6kbbaoTlZr4mWU4s/4NFEg+IgiRMNqCJtNFi1WrwTHZc03m1KchOkyz7Z6CYw943hs4
kd5YB8XK6Y/5BAkjzroCbCw9GTFnndK2E0YElYG716LZmYR/M6FBQxfvDE3lqYMX/W8Iz/gwUccP
ofheq8xRoIsuGUS9yZDF/1igdt6QxZE01nj5xttok6V25el2DRwU1GRx3GyuR/zaSX5mjdpmqTaI
YdGgwBCo7VcS6Y/plD6FQ/QJNOfPqYz3KR8eyoKzR7HypEo5gMmbQQZ2OdtFeUxtOw1ClagL4Te0
NpnThiQQeJjIUat/YUziW3YxLO6Km/AXq6qxsumWztO1omKO+RaygTjl1dkZYjzi4mxvaJV9fZEv
0fjnDtLP+2Hk61DuYEfC+8B/7vFuBDN6iT0hf4sW6VWhhrwXoAoDilBTQ80ftPQibhdW9F72mKlf
QjLRxQkHNYcpnyQsdVObqhdCThnDAPIdsEZm/i6BAJDJp8haY+pgk8H2KvQknJEv2IYPfVnDVYOe
cV2wrJCTYeFXG9UTlAphJeEVJ+4DaC0CT5czHnprN/NZwJCfsTBTpYCfJRyWD0q3PXTsLGiy2L1m
anuSCVae4cw79ROMRZMd7/vn7jZ08GCAruf1gFr1FgcEUgR0jHS6KzVLPShqZZSLRA6yRtOH0X/E
BotOa/UwNUQFCDURE7snHNfC1xxEtHmTwUiqf0JFBrLVjBxjzQBgb9DVJSUvRaMKzn0zlZqmkt2X
zNsKWXLdRoyFWj3eljaoeNeNTMekKmzUpzQG3+hoOJ+aJznRLWtzsfyhIr2CkC4/pViwuaoqSwQx
EoRlU5ZH5ECmLnEQY6HsjF4oQDF0U60OykHvQVgFj7hbf2e4lXWqTwLb3x3ivWT5aHBnGOT5l6AT
RIyOojyJPjRNYNVFmgTdWrzLI4y/Kj4Kr5oIqSzF/vvYBrExCLl4jKZDbe98i6VKrYxiB/9iI7NL
cPpkORr4EMW7buYShoiTcGmHunSaOMMTJoYd/aiZP8mjOzC3wGih0ls6ENDzOt5kZvZrG/ePUczh
njun5RwUmvLiVNvYZe+Cne2AfTwUmElCfde5g9xI5LWO6GKSWTYNe/KGTQnpOyaDEfHuIop+r7JB
Q38GPp1jMMfhSYXhsMZrUa8KQV/KSi9Wt4SkgWXCAN0zBpXO/TVGMGkXoCN3lJrvH+u5DG9Gudec
699ydUvIwEQAm0Y4dKlP2UHEFQ/EElui5AEQiO2hnK2h5U1heBiLr6rNGPfAWsEPvH+/LdK1sLzQ
Rj83YFH2gs1wzKweLzPVTXesBWS4RhfDFDBABCII0J25F37wkNE1Yg0CnsGtb0BXIuJt0Fj/NUyL
7IyFc9SZ2WTK0CcQJkACWm+RnLiJJ4FmQ97845myMEUdmXHlgwWNhyldeDL8+0h8EbOn68Gx9pDE
RUmYqwAjkXWaYrmKE05WoQCFUJdcYx+7xo1qaz97R7JQnfml2eqRdROstZBgE6NJeIpgv9N4DqEW
OrkJgHwYrBxZfDWaof2p3E82xihczU53LKzs6kW3tEjttJLzB93oCNZiG351Xr/v3AmUqaBS37Fh
40z/qDcKsDB9MsSwpv5UvdkWodDIWfobBswwz9khu7WHTfDj+odcOzuXHlIXQ6OEyMwV2DQ0yOuV
wHHJPyCbyLh+VlO8pRnqMJHkKYWqJ8JFvAcN7AE5HSjIoAR0RGlv1+8bF7K52+GRwwBkflQf2NUu
hp80mFesg46HXhcqL81byL/V2d2Y/X2VFOEJpBHqDQoGSKlrqG0gKd0K8FEtf3FQu0I7lHG9rh38
SwtUbgepMrCPNAneGVr02UGpNJPz7fV4WL3BFR2bWiCAAlg7v1ygcwlYUYl8izCNpb3VPulQk3Qg
bL9PoFMCIkDonTVe5LIyoTXnFobpFGyefFlPSW+ah5ZbZUDuSPu67hvZP/T1jHaADvZfws8jk1+w
yL1LyNzo0DnDmTVioFJ/0JOPtkIHZDzqk8zKKFfcwUwNSg4EyQCaZ+pbQRW8rttYxTreo5zrIurt
cTNDIhqlR8vYpbvAnR6u+7d2KJ/ZpO6YCnObSgRxJCfcqjtlHz+qdxhhIE0PQt04bVQQZkPchxGV
l8uKlA+wbpR0eYy40cBurfWLpCRMr92Yg7VjBohSVu86vbFRlnvrFMO77ublVj63R31G6M7rZVaB
vyyXQkuPvztRsKqOcS6SMD+PlXMj5EcsYkWawaYuE5YjvWp0KITMD0UPLRy1/dVyUL31K9/qW2MT
zgXrI5Lb+cIyRkFAxiWAyYXmBVFraIPHPXikWlQy2q0Iou55324Uj9w76gcTJbFmD8VLFWIJvHo5
e6KoU1WIJWjU5BI7XoSsKVQF0Xqfvc4eCTkkZChYJeGVSMX5sjBKfUM0uJQwB/rTbl3MaEHfCoac
YAemHgOvfKgGtjeimd2yLvS10Fmapb4qtJpzg58I3XLjS1ba4WGgTKM56xlj2HgFX3vuIJU5FImi
NGNvAFi2CzZ1CN76tnT4ztQwd5bcKiB4SjfTRrcgqfVxfXv8L6aBD8eLEqINGtmvi9CFAtJQ6DnI
zhoHWm6zXd+pEyg4ieynWVj6XbvroN5pl70d3jNztPUV/mOcyidygJqHjJDyBZUFJYyB5Gj5R/UZ
v/Du6CUHPMK8IDT1yWZ4Tc42etsoqNr8j9fUvSW0U5jrBF/k/4Ty1t28kZ8IDcawFc3yyKK3vzzc
ydf9bYxmN64MzHpDFx3hG7RuPUAHVWpYFwi5IK44RNNddEOvqoOOWI3qCppDaXVom9qV/ei2lCAT
WUsgH4A6aqQOP+p2thSVYy3p6rdE7wR1JB5cwadAWwRSX2oEeo8efbqtboafykd8AqiRbNTv0aUq
Lf+G1YNdtYnSFbgBiYQLjVCrBaWCLCeCN+K3Pd+YefYoJEwSh7UrS1lYoXanMMe6woWEfCyDfCJe
m41nPEjHlDf/Q8UR72uwleMlgyl4pvHVSF0Yp/anGtTBJE8gQexfe5swSACBaKbv5OH0LwwSYBQR
ZSiHYfYc1CY04DkopNofyEnLQW/Z4r9VVMYzDwRipSN8S1YD0hFWJrfybEKTVcB8GUD+IGuh593F
cOLrqQUBaONU7zJwF4AXusJ3a4WOb9UuY+evbMalNbrfgCEnqLn8x5rgQj3Wm/e+HQC9g2EjKO4E
Nmt87tKgTphNUSrG9Jyg8OQDL/ZF0vqd4ctj4pTd+Br4/A5gD+e6U5fph463hAKtChGnjEg3FaMY
iZY/FTGqBfppHrRzhwObp3nlS53boTZCmAbgv5YAWNGkDmKGqh0VEAbrI7uIQG6lNjd632xHo3Vk
bnxVjSYHW2zEOmhWnCXT5xJR+sOsz+lHLtYT2nMSNGZPzvb/v2wm/xdVn5X60mnK/bcdkgkt7PDd
oHOJIkRY1BbTYacCjFWb7GVdCRA4pOtAnkogWNOouyhrfOhk1lhVqOFlNaQoM3VzPT7Idzm/HIgr
vy3QF1AvQ7N9HDMAjbC7zUltXnqx2Wah5kq63jOuorXvgxsAUShCmQkIjvN182uhH8dCiR2hCyH0
Lsmemge5KRjZ81inLuBXh5oQMQcF9/d7Gz4uTFPpRIcBtHgMZDD6ggTHzYtY9BIBLKpDBJ3IGmLh
mH3RZxOF0JcpD6DAC9UJlDByAIj0kAjAjpnXaUyS6LXlJxoyKNqD/Ptisiif6liOcpVIUvaT2YT+
Rgzi3Aq1yW11jqVJdHlbkUX4Y43apGk5I2/nwUsVTJpVKDdhfhOmX7O673tGWK1aEgCSUXBmglWZ
KmFAyj6dOEOLHVW/gUCiDV6erRo+JeHBl1n8h+TTUSGM0jJIUaCrIcIeZStPfBStQbnoTHkovUDK
ERD8LkMUlVxiKbPSHpMgiO9S3xC965vnMscgHM5/LFNPc40r1XyoMMjoTyWgbJopgTd2/D8aoS4J
QeGMXuz02PHV0kqMEdukdsas2F73ZWVvguZCA5KX3BIobpzvTbnV4qqHBCvOtPHQePqWVMxbJmvA
2pKB9FoSRAkXHwCI52Yg4KJCKgbC4IUCHfA6sxP5EPga69XEMkPic3FCJ2JWCHIHXawYaAX/O7db
zoLCsQZKveyt/PkNvfO/fxLqhM77t2fUAs5RAakAII/sqH1Is3tf+sqSp+vfaKWwq2O+X0bSALY8
EH5SoR6ljarMqoDJ2c40Xvu7/DbEjHDvQNfCsPA++S84SNZWEiKcSE8kDb1gmkc1ruIw6H2YbPpn
IdwXGpRip5d/8Qs1O5TTFBHdSyoqfBQRVQHAaYffRZvcbp6z5+DYmopXIvNqQOVlKoylJH+RPjRQ
GwBLhigCRKhRXysswnaISiJxxydW2W2U4E0J0NGMGa6t3OCQGcW0EUae4Bt9gzcdZJ2FCdJzYRuT
wXqIJTH4Ki89wTMGzMSgugXoFaOI56FeisM8Y3YTxX2jdY1AxOhvuuvBYFR3wcP173QZCwCmiSQS
QPSDlJUyNfORrARDAKRhvKuNTRYB6/n33mCe1wDQGgc56LGpjKcrIV0CXkjf1ktxX2vQaxfKh/wh
m2qGoRVfloboZD8N5gJyxPBFGt2+xoDNMUzvri/XCTh0HmR48P5xhgYWcYDFoqALZ9TwGLeqYKZJ
b3fpvMWoaBLcF37m5BG4M7hxX0wf142z/KOujdLANLgS4tXf5N8K/6X6uxFv7es2VrJ+OEikG3Ei
YRvRpQXdb9NcgFQzmnSYrNikbmg3HGjqww2GK95YSdyqSwtrlEtaYyRtqIEOKRYMU4IEWKH94rCq
15263LGkSoGiKbD+SIzp3nssDuDM7SDgrvWD2enPosZqT6/5gWVDvocLULzo7us1p8Qg/ufsZtc5
EmqxVo7K6Fa4J4TY3ZNoVqHJfsCv+QWyADCtArNMWjLn5wSKwWi/cqBNyZrW5GbJFPvv6yu3gko+
TUMTlQkkYuCDOTchi8XUSRno6fyj74GXQADLmKUIFrmkVJRjjRmlif4Y2XOMSnDwGjFpSleWFj6q
qDIBSYvUk7r3+3iKuTwrdVupIfauPKryr2j+6yMdk+tEApPwHoHXkrIhDEIuJyToQRyrbjJOTeyk
6LLN9cVcwQKem6FuKK3yeTnXYQZMTl6gmKgs3dT7fKPeon6/1wImFHCllk4sIq1ADwaBSZ+9+TCJ
uUC4qgZrtPn3CkMT/YboHRMS4Mf5yFacWDdJUEsiijwGKBbOI8ZXhkITGgwAD5bwClXP+Yn7ICI5
KqyecM++bkauxDiYV7YCUC+/rdIU0p009RxvVNDikaH9XuzjivUmITFAnfyAYBHZFQAMjIvSuZgB
gdVKhCO0UHFOxf2vrMt4ZKH9a1jz91XQsgY51y6bM5NUvEAzfdYnsBGDuM14BU2bh4lYMgEsQYW7
CRiH5No+W/pHfTc+E0S8XHGYAD7ktFptBz6AbsHfv30QkX+Wka5OaELYa5mGZZyFQwBqJ/+T/3sV
Q3LOA6gngsKEx3QXdWi1daNlooH8iQ8Gq6xVMwxBSAEez7/fzzIyGgUlVFSMAds8D3U8rYI8SjLS
TRFcsTGF1uwBJiYDqWWJaaQApHTXTa58pDOLZBssHkF8qfHdqI7gSuQGU01jjHb9TNlJAMsM+f+F
mSaPc9nvK0KMNb8K7viVEgni0BUeyMwRRm4rJ/VGFpHAylvIOPOO5MULsyh5TpI2poat/oTwHcDL
ECIFCSo6f6b8Oc9O9widV9zi9vVFZdqljv8Ooy98lMyGDfAoGOIbDbM3oS08qCa4YAKgjkEY/1+U
AldXGVhigOhAnnLxDquiAjP3KEfgYxqOEHM2V8k3cZG/XXePYYYupoRhVQVCA37NYL4N20elf+eG
++smVlcQ21oCrx8pfdOAQEVu0YnhJrITotmaIzucD74tbkdrdtrZlEPTGLb/gmYjQ1u/zdKowGFO
mxJTN4GT9xiPanVTAEpJCjnvuntrWdCZHepAMYYqnaUS7GF5BHE72VI2xeBoN/x23EfP2rPi8Tbm
k9rnZpMgfPb8R/Tj+i9Y+4ZLR6k8WQams4OKQeBwgH1l0ReXA2emNKyNQPyg7jiCcIe8MiHzuGAn
lYdgqFQNfvbY9cNDsNOs7DA6/UMEDN11j1ZmUMi3+2OL2uxiKQtKLcIW4fzjLcGub4NdA/zLA3Ck
831x0ACEEWK7FV3fYk3Krj1zgEohpCjQ8lNArnV+1BjdmEwQmgkAh+ltBVhkfauiKQzJcxdMBk8M
X1dyB0JtSCjwgPpBVnRubQ4whza3DcFtIG4UB7NuXmvmgz0DPF6jyGPc1bvE9p2ClXKufNEzy/K5
5VHROAhU+fiibnZT3xX3+haUf7ba4zxjQWdXgvTMFvn/xfE9NrNaZJqBKaI+cIMcYpfop+hax7h2
SWBQQXpmhgqcNM+Bg+Q1PLJbzuHjn1EbWNr0VJWMPbd2qJ0ZIl914U8QNGPCoUHgGJt8O2eu/IvA
xn23M5CDgSI7NNXZZmJuyFa+cA/PEBIppD9KWRUUsWq4DrECaFgPQnD/TjZVUy1OhOAgVWCs5rqX
GrLaE1MkqpDnXuJ9NQsjB2nkbtcWZk3eruCgiy0wjU5W4JvppsoBjPffGXti9TMu7FKRCRpkKQxm
+FnbCvA2kI96U14J+QvnKI2pTA4v2pLFm8kjq6y76jIgjOi/Ab4ALBeVVwvlbAy90kCqM7T4nWyN
kX2SUwPxOv5Rsvp79nlH0mf6s6LfrQpofJOPS20OoMqnsu+N8NS1JXwVktds2e3FtTcmAKZ/7FC7
g+SjGcblgZKyNXM+9LoJshT1MFpEfVUAusdj1V3XXnxnJqmIHVCTiqIMJgEjyA/kfiwf1dg0iOTL
03yDAS239JgjWUxPqa/YD2OILaSHQKOSgekGewVCRWgIkGGjf42axcpSDyQuaqMBeBhQBLlt6Mip
iXKIjbuqzEz1E/SqJkjwco9VIVsPVpRNFQyPoEZBP+ET38jbEsNmzrA7jTE6FaYfwg9ANIBCyR4x
7cbCaJCddxGqkJkFk6gEjCENC9HqpJ6GEIp1sfZd10ioCkYvZ2U8E40pHbUyPKcxTkfXW/qwLfxW
1MITGDW0hH34Wt3kKDXqpdnvAd4vjnJuARTniqbIYRa1dsGI0z83PXKBfziHlr+FCqOgE6VKNPII
kyXjYf6M75RDeltYImb+/cdqq73o+2lfMe5lsiUulnixAFQsGUMh5mlfi3bXRG7TYnzR+Ko7FEn4
G15nZR9rJ+3CQ7rFBE13RRj8gWyUwQm/oE8LOtp9a4LD5jV7VU3fFI6JG8z29ZVlmaVSrCCua8ko
QamVCZu8u59G3qyVwpRZOj8rsPSzaKJ1agefV0HncjoIoglDtoDF3tYb7Ewif52/kK2pYqLgX3jL
zg1TV2eBibZgDslZ+0qI9VXC8qvbs9c72R2moDBEVjEn2taPvT+hQ0/XGGpcztCuwDEUoI6oQIce
08xaZibWCOZsi/fxDmHdmKuX18ImdXkJYqyCwBmOphpnFWFjSvFTU93o3TYMR7MNntohYeyQ9Vtl
YZO6yDLQWuchCE3BnQA2EBQSmwcJbx8INdxiBsAGknwwswpAWRa+anWFAcwHkQ4KpmhTUpuTS8K2
0dCywukUP43baFdvPsn9Ccp9CxQYjANo7XGJ9hvqVXgYoMJNH4bo29dlRcyRcSldNqM9/yK+S8q2
+hV4I5gb6l3e4JXQJt7YmGQu+CNklJVWTnw8okGpiHcIOHfpnLMfqrFLO+wgLdXsQvvyAZ65fhis
fU4wUQLWjVEfnijdnKeZk8JxilApuDgBqQxUGyRuuKqVn4T7fH6efsg/Ustg3DNrX/LMKJWZ8HmX
zULqhxjdbV7ElwY3TXKMX6pD9dRa5ZFn1VDXnpUwiE4nOql4QF+Ejl4aQSjDYBiZIz5n52EMTSqt
0SG5QeEwFpXcTdQ1sjRHl3YUgHAh341FVcAyPjnRfnzsjtKPwcO7y4ZSd2r6nz2Uu63SG5kUyizj
1Pk+NzoIHAwYbzEX3b0TupinAA8yM3uevWhroChShOYE6rJn1p5ZjSZ0NLBnsEVBpk+hJpqgq2pZ
LCPHfw7vZjuB+mxvlsCOo+I02PJh/Mkxy4Qrg2qGujRKOVy0aj+nGozy973NoSCvfSS/uofUDRIz
OJZO7zQQmN9HrhiY4a8O6PLkkVk2IXcK/cmXP4KqBPFzgpnmoIhQolF3hCQoQkdHvs1vcqe22NK3
a2WaM6epOy5MJb7v6jrCFqoP+g7ilpvgWdtjTs8AEZ5qg1hCdCXceaRMwyxfrHqLhrsO2i8cUDS8
sOTkrun8IHLGz+SdsKCmgqUdw3fMLJnxvR4wc9/VIwPaQL8tkqhfPPoFOUTVSoPFSXbDJ94RzHFT
xxYEQwWFvMPdxJX+XhwXGCAAKIEoEVAmEmkUht9kQGYOMIqemYtnhQu0eQtiMzJiU32wnhSnpu1F
DIG1BwNoJ3QYdcH5QgNG6Bk7l9sQTk3eMRLUu/Fka34S0r/UjG8EiBNZ0xbMx5sa0GxWGK8kFHD4
9y+gC7dlPkTZxOOcHLQfUBwxg3Yn3onoKnQAZnO3XHfPOCnXbrilQWrvDuj88l0Hl3sXrQUnh7ce
Z/2n4Jc86pmJ1473f7RJbdWuFYbK92GT33Uvgt156l2Efigp+VlgcDuycwmSh1182JNAqWZAEEGl
8rROC0Gez2FZJf5zbu8mdZvpLLn7tXQbhNJEBfU/RqibvDUA8IW+feRIHZjS5kNQm8pHjzb2uCM0
OhH4GgEDyJmDNZeHPhFfxYORBzIFDW26xztrjc/lUJ0gGaHj72K8fD87iKTqdm+JroBpG2vaML/i
xTOGWAUMFZVq1IoUmvpFB6Sn7oaY7M068GQdBH92bsdujx3aaRu5syLgEky/hXoWSzHg8jSijFM7
dRCKoWzbk8uSSwRjShE3OxGbUiyls/G+YO3MixA6t0jfrGovZxA/xHkPZSK76m8D1DjrnoHUuixq
wAoCSEDrFPPQmJc6P2WLrB1UTcOjuzXM7kV2puKEKAE6UDVrjPeVGPX+67KGIQKSjSFUiJdCsoCm
AimjFso0Eiak01DKD4U/GXdTxGuMXX/xsgdq6qTYBBICAAVOni/uj0nnhixBNu0MSfGV9zE4Iks3
LbSnrI12UVYwHtmXnwtVYky1AntESMxoasyh66UWuxGzqMqr0t5HemIOOePwvNwB5zaoDV83ShFO
OeBTkew/pIMRm62q/1AyDWxv4uP1Q/PinMZIxNIfKmOfkhYjUDG0qzX/Xc4+DDA7XTewsqVgAfyK
goaiGmnKnIdeXPYNFE4whagfZ7e5IZ1e6Fvt9M/Aih20np3r9lY/0MIclU8Qgd45TWFurHpLip4q
DcuHM/K6lZWoO3OKOidyOR0hrohJLqUVzEQvTMXltXfMsQ7RzDB1mT3gE5G5MShy4W2MxsH5Akb5
XGKeEgNy7St/E7znr833hCLE/EO7SffxS3SUPNB0vSg73ywxYcXiY1qLEGD4gGeXQPRx+cTiK6OD
kBbUzTFBb4ZSfAi0kUGQd2kDPNYQA8HsOi4bMOmcu1hxc5sYJaKwKNGKEJ4iJkcKndji7wIcjQMQ
xC+AK9NSeH7X6+qcY5JbMQeHfy9GsCgEXrKVI8CjFcVGTsIIxIvAh0ldBkoQXQ/0cDE+TjkVtFER
67pvx0hCCN+fWT1rjv4oWM22RWGDaZAOfSLjAxVUGUBmAS9imovIH4SwUmKNs+dbCVKJ/4+9L1uu
G8mS/JWxfEc29mWsq80G2914uVOU9AKjJCoQgS02rP80XzE/Ng6mqpK8VOtWVo/Ny0y+yJhc4gYQ
yzl+/LhHHeJLlgeXy0Z/ry+tD5Bmac/qLL1rcV5HjXCEgM4HYvO79VFIZ1qUnAgE44c0AkjPNNRE
KIoRPJa37t2cwjQYrg72uY3xcjW+jr5ORj7NxuvAJPUSzSQbNcmskcRFB0BHjAmDi5N2mgQL9VAS
47aRZ07N0xP6ZWQI37iryyegh5N0uFt00xUFRm4GNx2Q6ldKxGqcoNd9TrziZy8VHFpnXbPojTj1
FJEGEebimEj0u++NcDbFhAasJch/fZ79dEJ/jhKdTAhqWTatI4yi6we0Fx4QTMRReEHUuQzzpwPh
IIvWqtzKcX27KQADzgGob/CFW+xkNEgczW1q6C9sqHe/ntLpmfLyjl6NtH6SV4FBzQUKrQNG8kS0
52WRTVKegfHeJeugJqJhBQgezOzcAOWbt2N0frPocARNhMMbpY7lhZ1YF8UGInyJcVvBNNu4GdWW
wFn6n0DD3x1p0KrDY0RHHrqNPOtUOSusGcLVZUIfr5+adaziOg0CEOLwFpdM3kL6adM8/vqZvluM
kJnCgAhFI3STgAP9dr6hFGrSY1dlvrgc6JUUh5r9VQ1f+HXgrkMfn4tni/j/5JmGsh4UCigVMkdo
+LqJWWFiE+B277MA5mRCX+rsyblmhm9OknVM1MZ9RKyoOL5cwa/WSrdAK5t48x8+fmRbJhKi4jsN
hYjy4OKfM0vz/Zl5Mt76eV6Nt9S9W5Xugt6qLh5IWtzYyXKvEBkZmC7KclUigxSqsBsfyNbm1+/w
XTEQDxgyYQjHcKP7CC1O9nq/8EL3rYEOKMYTLbq4c3atLUE0N9J2cXeT58cB3/sQsdeleEAtNF8s
jni6PCD2zZzBzAfW73zqJEF0SeEmOy8yhv0Qs8011j9zNL3bx+vHBViD0gQENCA39vZZmW41h2Vd
As8ltxMZ44Be//qBvBsALXRr/xK6R1HtfZfEY3COXseJ5qa1t/0gRdqb/HqEd9smRMt/CLY0jgoH
d/RJTNoyb+B8DMzUCG758F12Mg3JuUTofbzxMgoE2VwX2R5Oo7cPqixcp9NFZIITKHd9tqRl0h3r
RxereN7xh/CMit77SYEqubJ90RWPHtXoJLwxDY/W7tSAR1YV/laGdLrqGCNxyIpzQq2n0TasePHo
ENLg6MH8Tp2oVEtLtCSUNvLvAjvT18rajYEDBY7e4DErRbWdxZlt8m5VYMxVndODn6sF7Oz0nSmT
DosSdtrNqEUhN59Hceb6ODfESRLRcxWUJccQQi0CCuU4d+tEnZOEelfvAqcK/lII4BFCINc7rQQV
HG3pM2wJAeO0Qyzvq6z6TLZuBuYPhIWimxbS03CZUtvteRbOOzuh08HXV/vqpLPasZNuIVbla0lj
nq7VYrRhfByfIJWeOZf0ApRfa4XucUWeQyDe3c8vo/vAlqG0GkEB4OQJK7QhlSHB6O5mNLLpTj14
V82lm3Wb+lCHifmt2+lLD3yvBWnTWdj3dIecjH4aJcLeu2Z1i9H7iCVNSDZNyJLIxz/9Tpm3jZjj
Sn+NDCsjPEJfMuQMKdw3VZkXlN00Idyfuwfu3ii3Tjsyprq4cDjPhQ1Pee+hq861bb07QU4/8MlR
O7TotmtdDv+6DyAtuNm0pfAiY7c/EKKzgrvvYKnTAU/uwagrWCvXJ+T1cVeD6gukOC+v/F0dtx/q
J3npnsUX36XTL2OuopUhyD0AJk5WZMgEr5YK22Eto2moeg35nPkQAaUvMoirB8WyhzHNttw28FI6
+wHerQocl8jj0XkMXAzNXicP2dM1Ra6CTee3B1qimauqkq4vtr++ck7PFggire71az6G8jKcQt/u
O/g8dLJbMMo4NImhnJioIf31EO/fHmSIQjg5rP2ZABVPaX1NP42NDe2j3IvJZXkd5GIDs944uLHz
1SFsFZD89YjvH93bAU8mZaJhZuRzA71W+XWcjpUBWw7+9OsxXjKQ17EgoGe0T2NaOC4AV/kn66No
qUNn/WJVNGYROgkvobn+2bjqbpsPq1oskr6jczugxAxdIgjKw9A6Nb9waCSe5Wyv8/nFRznt3ek4
06XPO5IPebi3tqtIyloPOwe5v18rmDECQlwRYAu8ax2XTkFbGEtDJt+whipdIJdYx+XEgzE782zP
jOSehChw5wAfAylLzi5gL78rNstu5Z82e/Wsyxj9BNPWT4dsXv3JGexIMvyfS3lsE8h6/fqjvF9K
Dlq9kV1A1wrJ28tR+OpeYkg/m3LBUtLFVVPulbgX8zk2xJkxXurbr8YYXK0teAKSnPObFuKBDE09
/Sd0/9ffPS9eiRj/lMrU+hDfrhpMDbzilUqIgPPd1AbHXmghWU6eGIykoVm00prDHblYtcbNf2IB
vctnPNywr4dc3/urmTqhUaITXLHcvDElADY3URviI32Ab8Ba4VTpVK89PXAvJ+lfbUU8HXx9Da8G
bweb824ULDdGV21tv6pTfxTtXz/t3szxtC+2dcjozJ0guXussXIhWI3uMzQVPIo0gk+R8xwYsXv7
61V6ipacTO30hJXDaDOmOcmL8cEld6A7zMFXds5H+Kfr9M8Fcyoz6ziDCBaOXTn5z+Zgxk15LZqz
ri9rwPx2WXqIQ2EyDhQZ2clpekI5ktGi7Jp8ypVI6tUCZcmGDiXNZvuHu9a8XE5NamXF4/mj9H1s
E74d/mSJKmdoymkdPrqj1nF+Klf3lVRn2rk3039mH75/d2BfrYgz0N8IZ+vJPQLlgLIM4Kee4/bM
ram8aIp2j/aYvba9M8vkfYiPBwunczDsIZOxepG/3QLM8WkHNV0jE985Dpoqa1CmtQBAXf/BL2h2
1vf21npSd+Vnl8TnZN/eTxXDvxC/oGgFtsbJVFXrdc4oZyNDZJNVvc6J2tse+GZkOlfIXMGJt6sI
4TzSW7xN8DfQvfh2pi74QG4Z1auR4JjR7coV9HApln9dbxyUOcQ0cFpFWxK01U+xLmvyG39eCpov
k/VV2F1m0xvReUfgsejU8NOG9CmB6bbn3S3Fkqh5PnNFrVN5O9UICOnKawuwNeDW+3aqo+E5Et/G
9UGeJNgh5vAJGR6EDqqY6zPP9f0R8Has9Q2/OkPL2Z8bRTFWCMbEyJbYEbdLoc/Ebz+bEZQhgJji
HHBREn47ykhbXospILkWN7pAz9ICk9kJIlr2R4NW+a/Pzp9MCWAlNAaCtf6IEd8OpswxGpTo0UQ7
zbY8et3Abl1/Mr0Ekh7evxAM412g9R/QJSR+UPh+O1xYNqVVhjhEV61u3H/xiBJ7SpNuN1+sjJ76
6P1F3Aq0xxXIQ6iKvQ96xkkwVcguCKrSLHN0z2+b8EtBxO7Xj/AnEf7bIU4OTZsX1LR7DLGq9FVI
nKctypCZtYlglwANtLN3+dkRTxa9VwxzqTVG9IOE7+DQAEh02Yx5dSQ7E6Yh7OZc9PuTm+HtJE/W
PrTbTWoMGNK+CTc+yGBoMkXE0lwTsIb+Cdzexko42dd4byh2Qk0yWHlQb1fKUnvjwqqlzOvd2kXj
fSnhNP6iW3LNN+c0XH+y5VC0hR0euM7AOcMTGGvQtiLIeMq8C1jCon3gLNACNtGl/611H88sl/dX
PLxd4eiIGwC2eDCnfzsz8Hk6s/HWFRn7NyY6c8OEbNFRt+MHBfdM+yMXSbA3U0gl/h3r+bev038n
z931Hw9Q/ce/4+uvHZ8lJWCFv/3yP470q+xU913/+/pr//ixk5+64s/tnZbPz/r4xE9/8s0v4u//
GD990k9vvshaTfV80z/L+fZZ9bV+GQSfdP3Jf/ab/+355a/cz/z5b789fWtoC7l+LelX/duPb+2+
/e03NAoiuF6397+9HuTHT1w+Nfjl/4E/1ImeItn942++/cXnJ6X/9psROL8DI0b/j41+tbX+Buxh
fP7jW8HvFuiJyHiRMaD4sjZ1tJ3U5d9+C39/EaPBJ8Ddvt69+Jbq+vVb3u/gE+FuwsoCxIaU2fvt
7x/xzRv78w3+N1DArzvaavW3396mu6uGs+cAScAHWP0OcKK9XT7/qvYoINyTHeispWp0d0HSFTI3
7yRutNf0Fuzg7ZRXXmdchHPjG7GYZ42m9jHiX0NztqE4XJH+OCEPTj1rCI997XqHsA3HrSoYe17C
ke8pRBObxPLK4pnBqTWplgn1lKIZvA9tIdD0G/WGygm8wHlMqRt97ski0W/lD5mpUT8ZbRp8kd7i
PJRV6D9MnjK2Vtj5e8Hd6tYzhzBroQubh7KYLstqItfUmBr4JlOTfpQmKrWx6Zj8wcY+B83FaYSZ
F34prx3idRcDMPJDt1SuH0N+LizjvjK8OpnHENIpvdRqyabeQGVZU7WtcUuaeTe34RAX9lAYcUgG
9h1uk62ZKOi8oR/Mr6JdQYsGIixFAL9GFACauC0CD8FJNetVIcOuL6WNt5+4Jh0fW5RVoJRkolSe
9Bapeoi5DAxtdb7TOMdo6gI/5X3pyz1ras/YkcJWYxp4PTtqOo1bNjgFYEGN1pSs8ofmUzfo9hFO
zuTGGkpDxWDLya+QBq2+QBiuNY3cA3gDI1enFTR2IRGz86fO2vRLkNo1bz8NlMIXVIr+0gbzbm8r
mbrC1VMcUad58ueJXQdTVJAdqhF+GpaLlVZoACo3TDX2E6Ojd+i5Rfk2gDzno1YldWJVdfX3qTXY
/cCpugTWoC6I8Iqs7Dvw1XWt9qNptLf+2mITA2ypDgZrQHcGo/+yaFn0jZdGeNCudo9W4y1Jqb35
Zgxadj8z07qdh6W41l4YwhjcbPgcB2NRuiA7uMUXyym7K4a45Luc6vpJNcSGe0sBc9VQRhL8JzUf
QUEhwJ0jPdfJmoHteMnR1RKyRekELbLFLRnW5+sQE+Lpi2PkUxtC51uYU3mYlNt0iVMHdg+5lUju
ZnTWdvFMBNkPfhHd+4MurptWlt/t0fChUUx8EU+iYl4yh11Ld1yaYxgH3VDMOxEQtIm5LFBz3njS
ebZLVHECU1ZV3gezcfS7ZVgyOjviQll1E8ZiHPkzGUPnkWks98RlnQ0vC8v60teGkZPGsT71LGJm
3JttVSZO2/k7KFJMn7WMio9RH/pfHUMPR8OKhqQphb+NwpnthqLiaCuXrdo4dPDiZpr5oSgGoE5j
7y7fmT27d2IUHkigpGivdSMaLA3eHxfNx/sIlp4PCDqjneUUgRWHlaOOkxGh22V0+IPRaNi1EGVw
tqmBSty61PQrKDrbnAHnwk/UhNkpCeRR1sLdSndm0Nri7r6I/DZWkobJUviQ7A4LIyWObhK/RCG8
8ooqN0L0nCHMhhUG7Ze4FXpMDVc126KLapw4RXVblYVKeq83974SIAlL0JyMKiSJU9I5GWwTXyra
Zl6k291UTTpxlP+1IOEnV4llC4XMMgbYMSQ8Eu4uoHiBYCf7sa07YL123+9hemsiSejNnFYDvAAJ
4ZlRGAUIRpH0Mj3Z0U6Ds5CEy9httGlB/ruMKhr7bdc+VJP0eVzbnFwv7WRtF255t1FbfxsWCxx1
OC+J2G2Zsa9NOexxzphpb6saSgpoYD9MvjslJlH1PuoFKPsl7Kr7qPeSEMzdZDK8OQ8aHGOtZ1hQ
siksO9ZDOSf1PFaJKDioV1JGsRl1Y5nU4Vg+qcqdDn0YyI/WUtlXzkwfJ4ddF2DNZw3x4BPjjooM
iSwtYias9Jev1GX2RYU+7LsBAuHoSiYuvcVJShg2h88ew3aolzwgntUlHV2cVKrKSWvbITyp2WCF
+1oG/mePKgP+Gu2id209Vn3sKRXS3Yj7MZGNnnaVWRWHxYB9mG31Abteeo8Pe14X1qUDp+YoD3uP
7vyADFtOhLocF5BTNZwI8iEMCmtrjBT60LydIh88SFBhqnLgme/MVuz3lXMw4PabLcQLPsvJvLFJ
AS5jRZaYEcfM58GuPhLh29/hYwE01tNGKlFtiA2D3XjGMl9Qq7kXABwPxlLpe/Q4WNB9DtnBr+wi
cUhFd0bvN2mxzOGms/Ucz75085YW9yVb8lHieK9952lmo52DXeLEnIZW3msH2Hqvrt0emv+ThzYj
Zl+i2pxXnZN1gYlOGOV9qxnf4/J9GqTxuYFaS6wnuV/K2syY3z3Khl1xq+2yMMSijzoJFbbKtWJ7
xOWGW6jZl+1sblg7DLFrlHQj6xJlOGKEVywsPkN5HWeBbdA4MNbyrzHu+nK88lkN4RBGdTL2EEwO
hY8p0EVE2xmMMB7j2tNxhOsCR2nr50vp2d+w5nUKGmV9MZZoT/BgsXqEJiw5GCWH13bXeHEFER3I
+l70brkNl+HOqZBeEX4jbWyp3jDgP+aiJCWwgjU1DnahHhyu3QTrFdrJQKAy39AwuXVdnLi4XWOr
KLCKuBtPvnEd6eVRjfDKGabinjnNFLu2/mhI44pVWsc8mMJEQWUzbk17w2g7gs2kL/s2iP2qaPJx
mq6sqP/SDXLXBsVlUDY3bLIzy/Y2ZJ7BUXZxgrZ8iBtI0a1hxs7q7S+GYR8GBUGnxTeerCj8bFF7
2THKOpC0B3gBV9fFHFwAezhqYu5gdfY4jXPWk/pB1fbWovCDhpK6Wy6bdgG9zzbbjIVyu6gOtQNs
6yQIxuPs4uoB4NQs07Fm4kZ53g2cs24CgzyQQABqr/dd610TZ4SjWjNfCbtqN2zxF4Cp8rs9kT6J
nOGDN01pJOGVWbuZ4vq5C9ykGdpHGZY3jgg4DiRj59Z9bFjGFWxPv3HsCGNyUAZSuTeKbUXgzhO4
LEGqnrKuATHQLhPlkQuT4RlNbT4UOlsmZ2cDG8dFdj3a7l1NPZwunkLVsfKvx9a4BORzCZht504A
zf2y3WkuUmZPT6pcbqvCRL3SRKNfEwBaEPSCRt6hk8EjdUJIs8gqjgQXMe9lbIYTSSLs4y1BOfLK
J+UcF9Xc4TQIEbYUlb3Rhbkjg+EmVelFybz0/AOMTOBR1SnI5MggcQXuKiauQjbse8A1Opy2CHUP
0YASjSimPfNrNNHyQxWKzHUX6L5ZIdQpBe7iaUZAgZ382ICcG5MWOHZEXFR6ZbkzGA5zr3tSdNzo
aHywam/TOOJLPctLbcoLUvdfUYbzsFDr+4rJTC5uJie4EUvnStQUjY5qSgcHzF2DXXAbraUm7S/q
KUoDXzRpMHpGbHpRhT9QFjBSwj0/Lqh/+HRTD+KqkmYbewJC02Unn7sBCuTh1EFcc7BS3uDU0rxJ
ptD/Mqnii668XJDy3lHRE0pY4oDFT+LKnHZGOR6Nxb9j2sgDMbfJtDCeRV4fpI2c9oCeqp1hBdA1
H6PW2JK6E5kfUXHNGte5Yb1esCA4TYpuDZn9xfq4wFjxzpioeeCdLWLWwOmtA+oE209wTAnaRdKi
rZ1v6HCr4ebNyku78Qno+zTKiO3eV3VF0qqvRTw4YxUk/UL0I6EEO1ctVezUUJlDY+XHsapA/ajD
TyTsdFxbk7t3AtDRSOjxeNYm9A5ne2S4sbyRXc1DzyGjpMLBR9unP4kEBKYwF6VVjVsvFGPMxWId
e9Irp8MKLH2cDkYVLVlpocmEo4Nz7vx0VnzjCfkZzL8PkOt3Y20GV4uBh4k4EwomtXdVFNG3Lijv
LCNQMZ1b50g8FCUnBywBvM8uDgZn2Nl0fqB1OGPY4cYJ+LHnOjZ5VF8po4QoJW0ODMENXAA01puW
CCd6Q0DbIpjjiI8bAfXR2A6qHRn10cW/bufgMC3cK4GIIx5N80PLWJ1VGuU6R4AcVuJi3jpVscSN
dD776K1O0ctuJRUr6wP0EGjqGZQltQELBAN6i0BRAYRXoSOuLXNyYuHRR79i90GEqvVCojaumYkY
MRjsJ9XpFqIxdU+zLlz4DvzibmPOLNz1oiNXPKwbjLiUZuwN42LctYsXXPrch2pGaDgbNmiZhUoG
t5Or1EWvVJW3Yy8T15OtnZY8GnN3aCBYUOEEj8toboC3+l5uo+8+KRROeDeYhg1v+urGQ97wbLTe
eE2EHYwxgefKHeJgmfECfsWV8JG+zN3yEmqLqxKZ4DZyVLkxJxz+cWPDO9muO7nRddBufGHVn/XY
2nlgz5DxLA1kBzVAhnTGPXkdukSiAqM9WDqzCWJEemy+coM6x5L2zkHjRN1E0F27ppLziwbrCN3N
/bxcSORWXyzuOt/nXi11EnY2jiFK6A7Ac9fE5hx1Kdqlh8tq0XZqFaPa2MIRB42sJmF8Fl+HVviH
oO6R8ZFpBYxGnDotNfMRrIALmJv2GSdF9RGnFNTSnEJ/LmC+gjacphshQQ77SmL0dNP5C0QoRgJp
iEnqC7MeEMpbgap2XhtUX12HUdCARQhuvLXojdLjiPRJ9hJiMpbid6Pbh5dhMAOeq3BNPUJ9d9nZ
FinDpArM+qZ2qzu7qGrkS2rJrYb3e2kv/QaCCQxKHwvPUbqvCvDGGr6p4ddENljgLdKJyR62IxgT
32jBcLiE9tH1+BfRMyS/Ie/TebHtnZw6+0Dcxcik49g3XaBwHRlShWyrmL0gUBo77xuZ5Xhoez+6
glEEf2rGxkPx0/L78thKPd62bNF54HhdD8Oakn2pmyZ4qhsaXlodOOSJqDVDaDSwKXaMoMuIsMzP
TR3KT710eQrhiUAASFjUjoeVkaNrQh9DPokjzk9Z4exvJhoPPZsuiZQqd2dPfxzroEHiVFa5aHDm
lmr2IIYc2eb1ME7tRWG5KD/7YVGh3sXhyIV0YxxEatSB+8WEGckWxYCwTmnlQ0ZxorOdwmdQH+2R
m489sYZDNYtg24aleYOz1fpm4jNfAhYgu0oiPsB17cjUqcCjLdE1tXGtWX9uaWADWvGc4XmirL6J
jAZR6Stg7wdq9p+jZFCnBwPS8VeFZmt1rj/VJ/qX7YhWbP81TI1x/nACAlYIZaIXZt+rktD/LbuX
U4x5/Vgr5x0o5grehScliT+tSpZhrD+GzLPi/3NWJSH4/ngBUBwHnfAEnvzXrEp+okGM+bmQn4Ka
M7zCThskRkknBOglfBw2/l72cJysNj18jps+k5sfxPcfoPUbCPYfaPj/G6C5A1UQLI3/HDG/72q6
ugr/CZf/+JW/Y+Xu7+joAGNhpSoE1gu/+e9Yuf87EPmVyf3Hd1Zaxg+s3PsdGwVCJBGgjT8g9n9g
5Tawd9wc6AmDYwZ+JvwrUDmqmG+25wtYboGpBl6BGfpgEZ5w4eq5LyERZIM9W0T9ho/aODjRXG8G
jkbYmJJO70rFjKvZa2uVqblwPkazqbJRhdZxxT+Qmk1DTj3IDMsCd2oC95U+FbKEW3jZyq1VRwYB
PCLJ9Tj06ghaXHEBfij+5zyE1Qc9WJO3n4RwDz4R5WFoJnfbGaj5SPRfijgyW7VH9yrfTbBzz5eq
M3YDF+HV7E6sjZ2WGtduADJLMRvwiCyDGMf+ZSCm6ZPidv/JJ1E1J6wn1UZGVdnE4PTwO7iONMdg
mXUieu0njTLZVojevbZH0l3Y2nM3Cqlvqqy2+lBPilW7YAgRaZAWGRojUdrrwSvjCU7ic+Jp5Wfm
XMGsCgB8n7CqkfuVMfaxFZH/HSkxASLBOtImkS5KBpxPwubKaM0xNYtOAgtzQxgKAwDJ/NbqkW3g
6L7ruenfA/vmF8S3oJIyDC5o685o2heR0Xl7MtMIirYmvR0NCdMq1nSulaKMS0ja8qkaEuE0tIqb
qgofaCiaB7etg+uCG6zPmymAZf1ojHeUTMYt1/3eLO3wShQIUKm99V1cEUkPf+BnbQXD0Q8HWqZR
i3A0LtH9sge8Hl0PxAjyqSgLkpAmGG8hiVFAC07L8ugph1+E7Rx8iOzptuKdl0/aHr7Qnkc7s1Do
drPKPl5YHYHH0/J+Y466PQRK9IeqXWjump5O1djSPcDv4kPAa2iZmP341ZqNIYpbNXYfyoZBtaBW
3cZRBVJxF/nVQ9sCe7EX29ijQ8iQsT23xoe+kW2d9HXY5qKFtjIkqj3jY6Ej+wiUy9w7baCgk+WJ
W0YsVNgMZ5yfFFwtv5UFq4+sc/qskbL+DDoslLSjsL1ng99+sU1ppY1R6/tVRGkD0WayW+q5fUZ7
BT0UKLQc6Vyx/Vg60P32ukne1jXrE8Osws+e1+pNwxgoL7pAWuUPcI6xEEo7W2V44nFGcni1MObP
MfBR7xhAtn47BUsAl4ppFEYsMekPvluZW/CVkWIb1vi1aCzjPgKp9kmRyFCZ6U+sXEFiBDK9q8nW
14E6WIBVbrpq9GmOZhb6RQKLyNx2gUy9z5tny+zxTGntPdq6qL93ZVV9GUhpkqSDmRfAXF7pK/yQ
F8VBX9hPUw+/Ztm60xUzCUQjtU+KrR805VXd1/PFQi2FJVJAbDppWmQnibEA5h/h2blrK9lv50na
LBPIru78wRyuC5Tjds5ooTLAfWPahX5dt4BP0cac8xGXe+xL/JdFDmePpjmxCxq6gDR6s/sQWiDW
IEkzi8d26ds9Gf0OKhAjdRHJuY489E1EttSlU9Zpxwe24ZKD73FySRBnfQIc4dgJV7XMvU4uG59S
dJvTJXqgRU0/WCSYvwmApocmxEFpQwRGxPM0TznSN76ZLQTUqoaRHhB+815JZ8xNOcJYTtqWcRgZ
Ny81x9ZoQr/E5yGu9b2MQhA+CNG7ui2rHXYTO5hWD1yoZcOmNwOx9VrubMhII7S7jyKAehs3OY1b
G+WyxpvYvgQf/KsBs7dtoSAxN9gdAKPGGJ8aw57TZir9XTQNZMeF4x/Bt5b3puoj4B+zmKB4tyDn
EcyDAcpohlcdpcB9or7dOGjzQmWzN44lD9ysrip+Y1LKNsTCq2tgDnzhDMyJPb/1H0IE8J9C3CHb
ntcVKKraujZURD+N5gSr7ajwze+eU6sKqZ0ij42Cp1U8NgW5FqZVZPOMag/IB7BmomW/7VWrDiOp
vK1lD/Y9C7X38HJV//+45bf1ckHQ8avIBZ0Q/+t/Dk/ydezyj1/7e/Ti/B6s+nbeqm8EnskqjPYq
ekGZH6cY2t5+lPN/RC+W+TtIWZCZgWouEouVsvij0O//vpqsotMbF4Sz9uJZfyV6WXkgf6YWngc/
ClCuPWi7wK8MnPOTGN7BfahG3A0ZZJHEx3IK2X7pgcyHpJFZh7hj++r5/CRlOqH4/DEgGvDRqQCh
KTRErISAV7lM2A+6s4KmQR+Q3jXQAspD8FGMTfSh+ELPCpedMs+QIARQB4FHBfxRwGY44TDRjmhi
jJhe4w0xdUXshZcC+e+vJ/U2AFzzQIzyQryA4v5qmvd2Tv9V4ZP36SB6YG1kXKBphCFWz9vhUANy
UKo2VkjM6xJTSwSZhZP9ek4/HcQJHOR2kFiB9NDbQf5FyZifCMthLn8Oc6qowYZ19UnMhdmxCcdn
ENlgeCmgFl9YGxP02SINkrK+wzWTljkw1OLo5uZ2PtufBubMq42wvsO3H2T9/qt1uXh1WSI4bjIU
aVe1tQJMsGZ1nMHBn5bZWe3xtxvvx3jwgAUvEnrAcMF4O57sgHigDNCg98nKV+3vaguroGvY3Oys
zEaB5Wyr87t2q5cpvhryZJn6fj8S6WKKSD2y6V4k3aZLdvRQp80GVtQpAudDiec8CfQgnut9/Ol6
gms6sje0QgAxeTtf4ViFOdeY7yIEitRTNIIa8pcFUvASAUXABhHKInA4ONnu0dQPsIvomgzOt8Od
XHh5OblDcGZrvGNGrg8SSAxaleH5AZXU9Tx4tVaEU3LmkbbJSqeYclJyWEp5ooNlw6LRXjEy8JCI
v4lACjhwO5q2hg/4wIAftkhQwW4XFFptC6SbZfivfrSTbVu2aOwpDb2+Y7Ts06343+x92XLkuLnm
E7GDAPfLQ+aiTEmp1L7cIKRauIAECBIACbzNeZbzYvNlue12e3zG48sTM+HwVYeqSpkk8P/fukfC
T0m/oX7q/05b/88/DOjdcSRBMgY18Z8/jGxSEgqEeUBKot145IPVx6f61iK89V3uivd/FdL1T54j
hD1hcb8ktiL34B8+ez+YBEIoBp/iEtxnrUcQ07/6K/7JqwmU4VKjdHmW0vwfjgJNfGwijzNJZW+r
e2PelD1KvWCr/xdH7K/cmT9u31+HQAazHhIPLvr5/82AGDGOwuRMxBvwtPMVDJ9NtXSkPwT0IpoC
bA8BFTeLgZoqm6nLr2Is6D9Q69QkMCp6dRXEGXtGGRN/Jp3L7izYLliLIft+z+e5f8o7Pt9PySqQ
8T/Y+aZAvM8Pl/W92iRrmIH4L5YIpZRhD67SufopDIPm7Pq6xiYM/RfZzLGCOA5NhZCtzH5QT41D
BFLZLChBK/Ev5/cCCqV2E/sOAeJh2p0TxYK3egArUGUgtRBaPLHmCUEHUNn0ukUk/xpCDlKu6wre
ZiXrCv0TrLWajhhqycjxI5FiDmqEpsBkzs2kCRhFF8R72zLdVEUW1UPla2Y/2i5B2+AQBvqdDKv5
OcvYIQmmaHYubz1cTjQbzlHBxusCAigkc7ihvksBJTwJoPbvYybUsRPJvNXS9BuTOvWgZtq/Fdj3
z66O4IChEEDRNh03MDzG7xqasqe1F92BL/1wEN6vULeAfnogpg1O4DrzbTEGBIhB3Cx+G0OdNmxw
YhRRiTQI8z2IYXUrnayDYdODsf0E9D/jhpFI2MNtGCFsb5bF+5gP+QzyL59vqYUd2aHUG+mCXRI/
hiY2V3gF4gcNXuw9QbrKMdGr/ZxHgBbQdaZ3vffuYGyInECqM//MTCurFcIidEC2i0CJ1aU+Uyfr
vACRV/jE83GGpAulsfR7Fmh4AjszoblogGSllHkk7gsQhi9Kz2reRFrCk6R1HSOvUwXw0TmfA3nI
e3UibkwpZIN1+MiYWu4CRZa1aiCDQCSuSfxyRmoJ+TkRFaA1IDe4YheZZveZVwi1FgXY5BjCC2ix
a2Yq3rfRcx5MyadwXQvmtoeisaxJblD4iJvsEWE/4vtCcvbmEQ2zH6xPnoi37h1hRMnPLqHiuaEq
EaUeYnblhzY6SnDxUNSlXfKQ5vMaVti1mhoBOE5BH5oWBtqyVcIlEKfTazSK8XNkA8LblwCJG2Cl
GHSMUXjrEjv/UFlmb3I9RUmpIA3IqgiU+06aNdjlK2nLhi7J3uHv2wtM82dN2vS2q9dkH0QFkv7R
0LGd8jU5tCOeTaBCkB4sjfVV3ACnQdpBXyUurp9xvE73jDh5lRY1pFY+zDdFAMVUOAx+J8EfVhzv
/BZSwf6LFoOqwN3A7jfL/Npgb4cIMJnOrEO3Y0O82nV9KB7rNi12QWgQZckBCVRLpBeIQMKlrbjV
nStph08B/ydPQ0/iWw8DXIkIE1ImExNbn8umQlUaA+wQRrtlyWBUFd26qR3cyJWOunqXzCovQ9Lz
c+BZfA04RWf7wvAY1M46PPjcQp+uMd3xhDdPkk3zAzQFv2KCZKXrnG7a2mQnrtZu57hCgr8P5AaL
d1BCBNuojY9TAgnZslB+6tKZYY8HTsTLMBzUN6qVZ3iOtIWUK2s6AE79cJt3QbJZoQM4EgERwd7g
u97wHtx8qYFvbbho8oNibf/eE9v/zO2FX2ssR2Zqt5itTTI+VEvd1N9i0Yo33kAiBseVecWGEVQo
yojv26ig5yB1+popGt20ui+OaQPBVcpjFpUM8Tb7jCFWBiRc/KWzYLrBdg6TyjL6+EX0bv1gTW2O
bB6XH34ayTb3aXiY05HivRy70xDK+Gqek3AfIaQYkFfsoK7L5kEhKsAl7CuaTP/IcDRxoGVRc4Ku
V28T51NdSshdTRVbNn1zMWuvMC6xnYg0Du68yPeN7TRgCzCHTUmW2X+0uRAAE7IWgXfcpLeKavJt
AgJ7PWjqrhF20W6xfYh32dJ1kxe6/5abll0vMw26K4IK5KJsnONvTUQgZayLfvyRQpNyN0H7iS77
aQJrRDifKql7vZ2HYRw2EFPOP9miYwyJcai+EpmtVV0APmTTkFaLhGCrBjN47tsuvCfBtMC4MQ+Q
cDY8u1u7UN5MgNB2dUtYOdeAPkoiVn+I5g72tJkZWeYJlxtRWBeVfavw+k21xd2igqav+OqHk5gG
dd9fZKNG+BqZR4VlYrO6djynCm/mxMh6Q+spvxqcMQCB4iGqBJfprYhJ8HAR61djQ+iTLZZmv3rB
XpfQij1qp1kNbd0yBpXthuIO2S4INxWq+04Qc/JgLlJehZiQ4/pL3xtepL70l+p3+aUAVj5trpdf
uuAI+rmdZHbBZ9z36Uv2S0isu3j+UYwFUFBIjJuJ4l8LWSXOi7Smw2mO0B2vL8LkVkZ5iuN0CLb4
1oNHQNuIxYDwjDflDHobFQ6gi7E4Y3BFux2C1s74bMlDjcfhqb5Io8cwhN/uIpeWF+F0Q/T8jWbm
mf1SVeMh59dpa1Kc3PMkH1KxQOlHjf3RI1NzS9LA3fpwnk/aT/xpuoi35186bhgz4ucJhz16fCak
svSQH3zi8ren9iL+VpMK+cHSdFAHlBdGd/lFMm6WrMESmV2pMBmObRSaU7fIfoebI36h8l/F+v+z
1TWD1Bs0AghIcFz/MCZC2BY4bBgD0nHtBhrj+fSRQz+GNENxDaXQWqkD3SBvLJNVfH3819jGnz0a
+Ht/xa1mF9sHVmjYPv48eOcIlvCxwxaSGpSqWf0JJl1U4Rg9zrClgqPPbglkqTsuUND3a3L9/6Df
7w6fS0bHf89X/sf0ab59/j3m9xdf0OWnfgf90uI3kJJgFmGPBTiE0Og/QD/6G0zXQAIB6gF6u7DK
v2N+8P2gkB68JAhn7B0wBf0d6BdiTUAEBgXekwOVjP4d0I/+Slb5Y/EACgeV4aV4A+AOWi+QHfXn
Z8dSoJVugfqTxLDIbGNwfvFhiWs5linkyXNwWiFyHRjQaUjr3Bib6zqJl3HLswiRWVpm3peFDaPK
xbiJK9HL5H1ETfutWJNogzvHXS2tog8CLVWVwp6F0Qhe1k4l6xUaeVzZK1ZcF2MUfR85HX4GwTIf
mczDqtez2Ph8hSHPubbqKHKgS00nVGx7D5QcXZHhd51q2EFEor77WfSn1rL44GeTSUi5SPtcUK4+
hVqKW4ZSvlts83KTxMx8zUGLOuixgyyyydyeOwo5r1Mw/5QoF+ivTKTQ9l6Tec+gsi85wiWfiE3H
u6Yp6pt2JabyWLlu2Oz4DzGm7G616aBL1wt2Wusab3mbQjYsu/rG9s18dHUX7gquMkxVskYzc+S1
P7tYi5OfRLrpe/k4DQWWNG3nwwLR9z21oRixuZhuBxMRyKOeuIOcbPgjm09U77E7dHv4ORBA3ibY
ytzynZDVfznEnW0w4ztc3I2+heZu3GCOCEoveoopkc7Xma2nN8pDNHiZeIViaDb1HYrU12tBmuAT
4tF6GyMF6VDIoPt0mayTapUKIFgeDddrrkOI4bRJ35Vv2MvAAgVKVU11BtWgjLHX0CWtOxQjQGQE
vY6AiJzpBRFreSbTPRYkeooyvryplSA+TvjAPBVOdT00hwmylXtwNVkpYNM5SOoRMTjUjGx12wfH
nMsMCyHXV1Q29pBMPNpJYmGegUsAHhLoegMMt+BMSoShFa8tNHDXmhrslQMHO7wQrFbPw0rXH6SD
XaWaYkyjOzuyJNqG2TJdLmsV4HaapnOA9PcZOtxJQQnb4eG9DLHqVGQ8vJOuwWUr4/6jketwUFbW
25o5+MTqmG0U3u5TbMapYl6GmyLh8asmFtwOD4dtKKzeF4WKdqGiPcL6mhZKfr00974XyQ3xg4Vp
JUHfMMjsbd+5HBhRkfxYpwDlqiLr3FWumujMqM730DxFVwZGnG0XQ9RX173dT0k+7Hxai61OB4tC
39Ts2zVU2KjBUe0yJD/sfdf4W6CPa1ryeEJ1BynQWYLvY5c3TYrC6A7vH6eRvucIL9lQQtoHF8fZ
0QYp2eVQVX8m1NmkbE23nGDcSKugyccQ0vehfdcqhjIA/DO053QG+sRTs5v60YJcRTHuHA7zQ+6h
3AKyw/b5ioec02QAq2qLeeeKZvyWQiu7C4Sg+74QcLVhYIrXsomhmKgTrl+gTZhO0biaPc49s4fA
w+0i4urd3Hp5RIipui6iCYJdPEyYEvDt36guQItHAHFnaZsIVb35DOLPBF7sreQh1gmBzz+CTKUM
O1pvwpWD8hzVuhvmOXogjJOzVOn8I9ETVNpR0+xpE4qvzPDpsRet3Mg+0/fIDkge2yFZPvEZwkCk
Whx+zmRtmQQs3UHkMdzpRJjXS3VvVYi5u+c8DLeJHyG5lbYgT2Jsi12/rOZmoCO+UNEEX0EDg0KJ
8Ro66aHOydWsnD7M2vC3qMssGHGiaLv3LkAcaLtkwe/F5f/Wdf8/zaoLGo7S/zN79x+6/6//hFv3
m/z7u/xvP/hX/i7+LUNpJWzipMgobkzMeX/l75LfcF1jBvyL4RaX+d/uckIuwiQkVmDMv4Cil/qW
3wk8UHsUhFuGJgekNhZIyvs3jLpAtXFV/+kqTzF9UkgTUoLkbuRj/PkqD0S0zIIW3ZZGAWTcSLTL
H4SMuYBgqEOGvG1Efg5s3u6CziPjZQxticitBqCMjEpSIOpptsk5GVZ4otouh5IVGMuyELeJZwSi
wY2XPLd8QgNZV0PMmnWqeTJhjNCYSMHjlXs41USyh97zKYQSaJ/EENCTFmYZxHmeab8Gx3hCw7in
xJ4KGDXLRq/rSQc9O9I1mDYZ0dNTkxiGqldoenoN+2ck7CHqwvlyvE+7BpqSqlPuEV4RufMXY2zc
OLodm6I7r00x4Q+PiiPzC4TqQc9/RqG28CYOwW0rgWi2kxuPnbICF4EdBbCWgOn9gld9O0Pl78tc
EWxQuYbDiYW7dOx22E22+RR1ZTMn6XYcCZoYFamARSHzw5llp1bRXfeLGK/YGH+0a4PkgDr6rBV3
G4LlbgcyKa3gS/QQz0S6bAn8AguTUI53HTlysz5B/9o8rOukzqhIja7b2iWAYQbEdYvZlbjxD9KE
b4COQnAytK3abu5LGUcveko+5rZgV3MUoRQtk4+DzMlHQ8fpKIeQYjefMPEkarmSmTu4rrsvYHW+
QwrzZw6JhMY2v0B0th0W7o5d22KCu9hkFHTE20QP+noY7bD3Atd7oe2617X50rq/XwMicSHPJwlj
8gZQyRMppmgTRtH9vCyoeLZUoPoKVev1eM8YgFvP1nwDb+eWLfLYFdAgSZibiac3+YQqz1iEm7jl
Dz1fCYrSjdoOnUA+AYRFxzToCFw87MMDzaqirlt20ZqeTC9u4xAGkiWF72IJWrdZKJxezAByVhyW
2L5pvwPDQiPgnN7aVu9xOX4fLb45oaddS/JbAIH3TdZ9FQqpf119bKDFnwv4quv0VnoEZ+Glw0YX
jstOz+i4gqsq2kSZxIRTX+fPXQIwkhcwGXRBiDo1g5//hW25lV41jaS7BCjPVcMHtm9peu8cFF/x
BdHEq4zBdhEIruEIYhjFVo71Uo3dunU1osjiGAIWqEq2Ge6xjXBx8ADxSQqPOOLNA1hqX+0w8qtg
7sw9cM3xZrnAqabP2FcY8D7a28zq3b+/7f1PO/7/spFdUkj/+z2u+lTmh/6v//z70/+Pn/vr8U9w
WoO1ROxQTLAxXWI7/nr8p7+hzPgSsAEe8PLfcDT/vsrR35DRgIR4ELuojICQ42+nfxD+hnz+BLpU
kKDIO7hk1Pw7FwBGiD9dAMh6wq5III0FHRbC5vKPKvSB4u0gMmw2tq+1eeXGuQKv85RvIsiq7gB6
M/jSl/GcjTBqIemH8GELBV78k6awncd5b+YKgytkaGPTznAuShH6XW/TZYUoa+7Cau1D9m5E2l+1
LEwskvrklH56YEhQLi6c5CXsbv62gDQx6SyFKaO2/Ep2Wv2UpLb3YcH018CJ/6FbjNw3SW+LofSa
ETAfWTxklZWxlpuaNVFUTl0cHHAWkxu0valvtRPj+7IwcshD6Z5ggk8fUAWqaoRpdvGjT9fgMW0v
fPIglm06rfmLb9f1RTPXvEtuMQmq3KEMCsna9C2Rff4BdWKGpq04BVQ8knyvOe8qVa/5MRxocE7a
tT/O6cy/OzgNsYX16iYgMO6WyvDuZOauvZpqOr5KF3YPdoIRsByLSTyHWc9fRDqu20Aa1HvnUXtO
tLfRZu66BAxQUOdXMMcX22hJGNIndHgTjxPydIDZwShat/QV/HhztyyGXKUQ4Zy1xUoDg6HZe9vJ
h47U+m6e7PyGXFNy0xUO+11LC6SxhP4L0Dh5cZlJ72lDUJWkBD7Z1QUPNVX9NXKxyRlBpRDPxl4F
hxY+VFym0r1MYxh9BEOuYXD1HBOltQY3tpgu1rwu5tlDk7jpWi5zf8miip6NmMenZVj9w1B0fIe4
geB2WfV4gQqGB51m40MLvukRzxpqbzm+yiiV9poWgQX2P9f7CD77E0YJ7PbBuBQfeVGvP7vWx4fB
9UB4EefxFZORvk6TSbcyLuoHcGHqW541RVgxFFPd132YnqcxVtUKiKxEZELxmtHVvwoaFPtRtO4O
o4T+mpZMPbfDkm0Fagh2CQIS73WjcbzDmQUNJ6lv+wmwehklETsYZBAgOdtFGb5Yzw6knRHTlrBo
OGgaYveLE9Y/0ow158WN/naZQzgbGwLL7076OdvUCjhANWjfHiluS1dKgBnoBYeTYigTnaPxHQJW
mGhyljq4xZfuFit1hj2NB2cxjNBFwavy4ca82CEIJdrkHIiC1MTtvVq65znrh2+8nxF8obPuLhQ6
2bdYJbYIZRhOdMn8J7oIxCEyQ3CV5YqVKij8VWiVfe0gD34TdQ/WtkjtYUawwzl3sX8o1Nxf+3Wh
FeRZfSWyGE0lVmBK5JBSnIQZ3Zau2j2sFlWpI46+u1Dy9gHnHN3alqx3BTZu/JIDbEpRAjm3T/B7
rX66DbKFnGH2zg5R4KMfJp/0MWlotAOc3FzNwxKgXMDD02Zr9tiNuYZEwinkY8/gZTK+fkY6o3ep
lPZQh6N47evclEYNYKNg0zf4S0IGMSSDZrgTKq4rpTr7aKOcQ8rj1UGLYX2T2pA9Z3w6hjmM9/BV
gy0DVHEwI1+2E8xCVY9g+zMMoeG9MMR/TdI0H3KUQ1yC8+zdNp4yjoZjcIHVyuBlqsIlnr6GQtZ+
j18x+wyU7UGq4l296iOib2a/Upy5/QAF+4QnVSoEX7eYdT+LOTN9hQiTwZWxztK1rOG8DzeN54wC
XEDYRx7AOoigCAOWQKchxOVBsuwFJuenjlkO4oHKbzitJdAGpb8wqQ3vdJ7NDdRGMq+YWPy7mMIB
nTrrGtjKJRK1dHUzPfMkC1jFoDFHxQgb6Vxa7NEpKtwXeW7QFHhKwKSojdQAQEp43mrIH+KcDFUP
xys4zWJdBzzUIseSTs02B91xMYTb+CHzKQFFI+fl4JHXB8SLoRrT45ME/kK7KkD4BEd5UWLUwY/R
UOO3B55fhvCgv4LpHHED9BxKA/hAcl0SNWl4b5la35diBg1nwognVQCp+kmMvEB3Ytzac5ErlOlA
2eReOiAxT3kL0nZHoIJ4YIybGm0KSLJZkTk5VxRMvthzrpS7ClyLuIxmXEe201AQYm60Ho7QYS70
g4F+/DAOBRyeYe0y5HWF8Y1qhvmTh3akV202zDhj4A8rfZTN33NLbQ63HmeXYJSMwUJQFxLICEnO
tB5hXUV7CcgVXNQDKnn4EjnoIGR7py/uyt7V+GkHSH8+ILCaS/x9uTplPs5fIJq3I+grj9ALj6Ir
ux+W0YDbyoLhCykg8QskOPgoV13jTk3spRjCsAE3eyMI2rYUoMmwSkXkp00i5gTKywX7bkVJFjxy
luOdV4hV+JoQtATOr+XBPs9A8JSjL+p824RTdp+IpT7gs4f6nTmalx5s1n7OGECLNWHA4PAP/9mA
nb2OU4wfJSoSlyeZU+629QQ/bkxk9DbCr12ZthAv04z4iBwewwW6A4u+YFhZ9V4ga+UlRwsaVgVj
XjEzxE9KyPpghI1uVjXFcGSY6DFIJC4IB/171zN8mXj+qwVnsSlZH45XRDt1GNs0PgHYwf4Stmo9
wpY5fh9Uu2IwCgu3z5GXdFV0sdyAMps+aqQU3fgB3Qzddyfg8gbceBi0WB6pCegPYPmNLHUuMiBJ
InmXPkOcZ0jFA4xjbAOfcBuWoQxxWVKI3Gbc1w6cl4KSlpW5lnDbUtS5PjLkB/UbTIXhW2aU2huZ
Fi9mzd2VSnr6guzQ6XuXDpxuIlGjR8Z7W591AwK0WbIFP+Pya5w/Kfiupb5DMMC48RlMOXDtAoNP
62HZdTHW+nJ1aQLITJDkNpeRP7dNwjZrFxcojyWNvbYkTmA0FubIF6BfUC1Atb4CylYV3u4Uebq+
v4cNJzpFwYKnCkQTXKHwXMz10XVuSUCqgi1APNKSf+u4GbZY2JC4AbOeui3ieXhBLgRkQjSYDNad
TotpV3QqILswA+yNSASEFm1nHbqfChlPLTIuBLqEMZodhwb/FF3r8OR5Hr5wsN7Hwc3qcRXxfIKx
1d5oHRd7gaS0sWo4rlnYiNadRPegAAkrULONyxtxGQvSvABz54husKCVyU0GH08/pcm2HyyMwvD2
7dZBInkrxEa11h3/poH0nKzNgEi3SL5641bYXVa0KHjDjHE9G6oEUm0QqYSFvEFuC9LI4ns+DBZd
OHIx37iYVwQ1keCNZ1iXhZhstAOkvFwFlCOtQ1wkFatKT2On5KvQ8OaPfdAflkEFHwk6Cj4FtuEO
bv4JfTOcMP0NV+KalWM2RfGDsYjaqYjL8c4RAl6vKuIWfixCnb+joiMYttATehOjqOr7HEEE1GiJ
RLMglOitd9AptnWKzXfJ2/miB8gfe5YuT5cURKyeedI/i5p4s1l019YbmL+h9phgornNESv1A3cs
Ijt7GOogpKIGvcB5kKJLTDOFGxggaRaX2C7sluEDhv9c8uYu7lJ7uW1Ecuikne/xe3T3pCakwZg/
ps9IMYRIwXQDkHxbtMtUEmR2tNUU4GqnKu7vYQGtryfg4xZYQOBfTVCA4ggNnVTpG9Uf65jCG9Qt
GM+q/1cW3why4v9+8S2l+/z2z/bey4/9sffCXwsOEvL5mBK4A/7Ye+PfUtQlwPh1sVdigYVG828U
JqDOHBIz7KFYmNP0Dwrz8kPgQ9HyUEQhMnTR1/lv4J4wSfxp7b38UfgjAK6CCM8S/A8r9t+LcPH2
Bo76zoD1ofZtCnSBdTEIXxLAaMVGI8Hj2OsQiYHWdzOEDJKdsA0YgvDzDhexhx8Qyqc6i5D9DgEr
5FYLuZ+0fUZS/GSrJOBJV5pMrwdjBJzraTao/QrBPDQ0JB++ZQmZb3Qf2RyTrG32vl7DsFKCLWg2
pFNd3LRIuHuHv31Ue93mEdmPZMLG6QbHXiHiSN6swqCDyjWHYYAX9Qwsyooc8XrJ8NYiEesI8AGR
RvOw1i1GlI4lJQtC2mzbfoRmkEnnILhjcmtsGnzVnjGoaBCyhasNGs7ThA9uL1OT3zQF2tFKBFhA
bzV6JNaBvhsBUzZhj1sUtlR8BFFxMy/uR6Egg2sgFK+ACOefTWyt2krY+h844fbOjwV2hFZOChIS
1WyiBAmKJcI4JgSAdMn4GaIpHjFGRJDdTFIFHdeasWsHcWe1YJdDTmC/QjMXO2SPtnN9yGWiPucE
Iu1inOyPpVf900jX+Ja0yNrro0bdxJIn67aRiPaSyLba9qSBIExABnyLUcge+IUW5PWMU7I2wRHS
Tbr1zQowF/ALMssgTyxw8CuMK2N6OduHC/Ho+NgspXdueUOMEz0BkTBmz/WIgIwiB3PZ/GIxDaEN
epbzMfk5XeDpkmAF75syQHbd65hM8+0UYNzapEgv4xuiQeGC+1vHCo9dcZN3jUaxHpLYX1lRBNUI
ae3JeCn3PJ3oAcZb8bGm67L1E+uAp7J4043CPMk1I2e21v10lQbBbGCxVWrDtALS4Mg6YCRPOrBZ
NHHA/FXAphfYcdcPgEVxVq6RGz5rBIbdhCJe3uNC6Mc29PzIxmz9umyMUzlHgHGrFk/2nVVAOrSP
1Q5tgPoNStP8WSLx7x7aNvDBSk6g+ddczWU42An17Cxh55R2GGSRUhQUiK9Q8d1KvUDkRCifbdir
w9oiDa9svNC7YUmGQx+5+prSFW/SMqfku1jxXwKRZfd9HUZnJHKOaC7TJnyXbsKUEdbqZhHRAAVQ
5O19FuP3j2EBBJiDQwtJlmC1XwO4X4/DyiDhM5j0gcynPdZO19BbcCHxBgBVd6WbxN6LLp8RBzqH
y1Ky0UDeaIcpY6Vsh+kn5nD/s66xOJY94tEu5wRDm5pwEGu1/AYXfbqDLCt4sXqYEf6pzG0aeiSz
BTrBdzoEE+zISPu7HxChnVYO2O3PzFjcpmGTYivi+e3iXBZUTWEbhCmH2sUlioUXmAYnra96Y8XW
CkJei4FBMgm0igA9aiYgMSH1zdbLoL7WMe2uISdGLDhJnfhW1LZ+wTcN+AFi9f6ZE8hGkS+l7TvE
khJD5Yxy+1GL7kiRgBfvM9N1p5gvdt3WEY7WClrGYpuNk/jexwx/TN6HNbIAedDs2UTTG44w9jdq
nUWqVrLgDTY9cmvKGrkr6Ekax7KIG1A0RJnhKUQEHSD5KYPtEkvyi+e4N/ZJZ7LSFb257bmrDz3P
AHyg/gTeRxzf28yb/qWPs+XYx4gk2fC1Db54hHIAAIKLuZKqR2NrjvO6jCYBr3gPDcUtLNCUboC7
xI8DDZFbanHaR+VQQMMimmTFydM3YVquiwzBJ9SJeuyVQIgr0BREyBmkH5Ydh60XETmkfc1NM77m
iP29bl3dtxVRRD61pgmedNtg0itkIpHtOMbrXI4q9kgCowlCnVQLLr5shsj7KtW13zkaA/hbldXb
moT+1MFlsIfwlLEtOA/zU//KfPW2R/7rhNDIsLTTwM/ZYi9hc1Sd57+kxuLbx/MUiBFvEkeubCbG
7iWiPMW3CW7ghPQo05UD3M8/13bUmMjSfhPHyqK0aubXLB5wYPSh4WcgX2g1lAMiq7qkOUZ+gRKv
8XpL6dScCzmidEkKcRx6j4yeOhRIhR2a/n400BBsZtjBcV1OAAoS3i6nrA8kosJ4XdRlHV2045Zl
4bkNJwg7/WLGpxhny6MtuuD7nKhOg1YDdKhRA60qY3J7E08DxHLrUj9BGphcMY8coR2xcbrTCGR6
66y1KCtaebw3MLdCmx6CuMe20C03dI3YjyWc+pve0OgnhNpwFAcg+k9IKScfRtf0hCPI3yK9yMht
moJJ1A7+6IJjT91AnJl+BGOqP3C0BnssJnIHbQ6W/mYayAdLu+yG63U4NXi4n7r64maf4wK6utju
IbZkyEvLi4NNXPPRQvscbCA6RtgXD02yx+slvv8v9s5kOW4s27K/UvbmkAEX7R3UoLzv2ZMiJzBS
pNA3Fz3wW+8T3o/VAiMyQlJmhlkMK62mUjBc7gQc95y999pgzIiB4zg9Wt1gfK0crollrXSIYrHp
neglzreFzapE9zJS9XGe3MnBMZ9ro5KSASirreWYhILpxw3978B920WdRj7GhWSs7mrhRk8u/9ku
xzm1KVJn4Juk7/pjYjuU+tL7cqsDh9h5mcWisZxGMWIMiItzywhXr1qa+5ql7g6ooZMVPhaKRr1F
1FuhWpheap21plXbyivL3+M0/9Hugd9koLmv89+fos8fzb8yAfIzfx6hddcl2OPNFlFL/9E5YM0C
EbVWcwMoZ+n5dP37EZq/4WQNYUI3ONoKpJ0/tCPjC7m52SDIuRwmDSD5v3WEnvWpn6wDcO89cPSw
xvEpkCf+xQU4IMb0LvwzsLZ4BMl1zKvILk4wfHufK0oONdWr+lxcsh5yriUnxu9h4Tmn3sTTc+p8
rpdm4wdVc3RqM7geimjACd/gZYZ58Cq6YbofM9FmzNOls9EtBFWM3/LSBlWIwYA12rTMGzUuHabu
Qxiq5k7gP9jqTlXslNFFq0Kn/EpgAwaUq2qTJIzvf0PDzz68MSjWpt9WV3gXmuMUNvpBy53hqgS8
sqeMCBJaELhP+ALdTYSR/apRUBocjcWcbg/NV8NMonmzjEjCDMQWwvQqRthgplZElgnUwhuv/MJm
HAVEAYnTgqzIgQE2YTx1y6ZP030X2PFuLLz6g4UIVjBhxQ+CfNCKCEf4Mthtu25nBDAeXuvc5plz
G8cc2cx0rJ8zv3dejbRIjUXBOnQzsU7aD1JzHpMxMqc1Q3FxaozSOsYiSu8IczGSELApAcYoKtOR
2vYIb85BS5h2AsvmCVz2ev7BtraGByu9aq0DMONLXJXprcEqD5qby2m4FdpwHbVZ90maTM5jEBjX
rZvjLwiwwKz4sMyD7JLsCKK8fffaFE5xDer2KLUw26aUlAEYGJLXVo54+qJWXRw8JWutLdVz3k3i
xq3pryau5e0ZBy1on/74tTTG5FljUXmTpWn2zkkkPUwy9Lej3XrfrTShgyic5BAvkdk0Z5HnfOVp
1OotBGuFk8vz/Jz6ib4fWmnuI3J6d53G9btkXUSDnyPl3vK6djcVXXfHB6GBRG/0fgd937idWJJx
xIGv+22sNXknQg2qrF6LEqi25OC61NNa3ev9hLcjdsstsTr4oALbBM5X7zEPWg74wsymOxd/500D
Rfsacy3HiASXa4pZFNA4WH8GgKnSwIJiAiH1GQBzWCunsp+A8plrdyzzYzcE2e5TlsnyEQeq5+Xq
id8+R2wD+bAF/TjADDQtcaOMGE5Hjx1yURZRctCCJLhVOfGFRa651qoeDR/XuTYNGbuz3tgMxdA9
yFp6V3hEcy6aoF6C/C78hTBt+8qqdYekYZwex8wlO1IgfO8824qzhaWT4DD7MNwZCA2XDJfhuzfA
AE4C3T1OxOGwl1uBe+x9LkEriE20WrvEieEiG0jecdDqVVgepgTuR99p3ankRHXWcLAefS5r41AY
1ng1pdZkEZDS42gprNK+7jXPhMUZGu8GG3VSPwX392bquVkEaTQ8dJ8je8OGKjuk+ljzMXW69jUM
EzukQyOHfSpU92ylFidet8+pDTakgZpZyZQ0cz2NklnFa8aHmoUfmkg2qveqcUibZYNsn8aOMpwN
3waEGtMhGl4y6MAQhJqUPI5u1ie99kMPb7Fp7mHb9a+uo2UfVmGX9/y6gx1Jt+gooxoqU0OjId9r
yrgJhShwFU1l/oZRtj+i2NTIM665MbTAQZ0BXLMwO6OEiGwKTMT4ENjoddPgr32ml2WUpvZJMoxs
ZVpke4jPQC1HM1+VhM1y/JdJT4BmBKnq9F87Frt3A9zI1TTmxXlgA3DsrNh+GWIXxXG0uhfHajMy
hengiK8xonq86hSq1iIZ7YByxbw3XkQEO7hfRlVeavexE+HBdQe8UZRB98OustsovrAq4AzsFVmK
UdV002mNChIp2lLFzOHXLEKGSUgLY6oYiSz+OccagCCR8lbWt53nGNcKHC1nYD+WgIYGyMhgPTER
kI2E/99Dv3ogexqxXvVT8DQRUmKvSEVyHzR8DxW5BxC8srQPs5rg0UadyMoVYxm3Txno1TW+2uJe
qwybzTg8KG5EnDeVFjy5ceQRGibJwtvyeepMoYanJxlwoMKHroIHyaB2iWOehn1Tw75ssMfxjYfr
NOZIaAWafws6ufVXlUGyfOGOpvaRcqxe5yU2MX+CiUyZeLP1Y3A6QSgmEwtYyW0boyD4shjwA7nm
Xh8Nb0+dgYH8HdfFpgVkxQ8GCCx9DmPY9TvoUEWtoVsVHH47i8BvZdHBGDbJlazx+jpAThc1Ch5t
ACVNAXxtuocAQjq6DyUSY9okWxWValcYaWncQq1iKS7LsUgWVZORAM5h653yfsy1bQKei3rzFK8H
ErWuQEjrNIMslA7CaAHVpz5VqVWWa7JKHYWwlZleBdCen1HQ62kBjFYMa8JL6Z1nFik5R8EbyXqd
u5MZXo0bLQmNJ9sUYb/MhIJGqrAmD2zlRg7F6Kpvrl8nb3yEucSEGLV8u44EE+3Mhk8m1TitCl9x
wfqz9udLWINL/MJzMg9q6A2gPr6z29lKy5045Ts7UfouzyQY7tL3+Jj8oXvqJzMVbJ1Zui3CqMy6
rf+pRxa2wwMHfQatKEg5YMzSpR8k/d751DONWdrs2pChzGHJdOojm8ya2Sr2P1qCLpp8aqQ5DWGs
332XMrK0SNpLMguqWCbRVutPnZXhnlGqJuGoLbWy4REytv51TioK1vnA2nGltL70lsas4zZOKr8K
jMhvwazyGqhrAFY/v+TRgFNr7Lf1rAtPVqm0pfspFwezchx8isj/+YtwOQejJFvhf3+CX/7Pf1fv
xdtPp/g/fuwfh3jsvx7N49i0qFPipPyT/8vmjy123TivWJL/6f8i/kPqZ07yOJ4xkwT+3IO7X0yW
1XMbMMUBlpx/6m/swfn//HSEh/D/WUuHp8xwGQp+wYj07kBMMWMp6g2LfD+38E3uIvzear9JIT9V
Ov2IOv18M//8SkwJWKGpk4KP8PO+XefBjAJa+iv2g80tWnMVb32SHjz9q2m4z3On2OmyLDbAhtOz
zuLzTADeMxY+Hti9LfTpQW/o6yCH2Z4tPzfOdluGd+jkI9ueXup3Texo+2Tyae8ESJvdarnUqNfG
npv4YSsw4TgxCx56Q+KUGI81d4mERuV+G7JK+2rmYfStrfHP+PRu0CnpaCnkf7J7wSJjV7mlvkG8
mXNpiRmMwcjPl9bTGAXqQ58oqViEc9VJpBuk9oehrtmGq0Rt8EFVm9SmIMXygnbclJ+9KWbqa3Mo
h9D7IqpEEe3rkSbrpYO7YlzUkVfeSKPixjQ+057dHPwMaDNZ971b72LLDx/wL5svMpTjKfE7ULWj
EYh5AxpQqDgG9Ip0tP20vmluRUvEhwRoS9NGUWO30YZV3Wv5wStlfa1xeCpRfNwKkj1+1m5NsmkI
d0RMimVVOgm+7U4VyLAZg9zK9HoP+TzNLeDQE5+g6FHoWCd39o20y5Cjt+ZAHLOd66kuk+fYmMyD
Hjj+hhkrv49glOfkqyUnA8cIAn+pGXVGTh0HwJHDb39TBjbYbunb0S7MRXKY4YTeMsOKBe+77jJU
z759cet2uI2hCMIER+shw0BR7CpvcRch4s9lrlUzXFxNufftMJj3gVkZG2YB2DGVBmTc4SQSLWJX
ZncTmsSxpGfqWuv75CpkiOXAgkxtLrOkm3ZdT4DJhBHJ+dSr46u2bYx7I3XVHsP/3JfkxDR+9Ox8
VkwIU7bgmjaPfh0Vj07BdptVVLyPcAmf6sDiOmkz1wW95MAs8ohqLeKibRTd4STRdQbqS8i2W4t9
cbSm2tiEpjbeDIMnXnzfpFOZbRWd3HYJ1Nh3zReRc9K167l0HrNMsoBvnNxZkeTZHhfERxYpySUN
hoBFZw6PhPg8xOSqS5Z8DtYCU3RgBGp+RZFLNwCRf2iaSx0fjNhMHpPigi+pMtozKlJzkoef0Xyc
iqxeP0tRFHvRp+mzKqXATHMbC43+92wmy4UWrSqap6ZvoOWpWiFmgAPFHKDawC8s0vWEotGspWLH
uxE+wWK/dKL7AfVWbIyyFNcDRIVH4adIPUVOmfcS4HpeLMtoyp70OiaqVM86FNe3Vj2KcSge+qnq
3mpWFq+ah0mtHWaOv2GGIlypVIgTJYs9R88oZ2SXjQ6X0MfyWrNxRxAyI30u9vnPf/L9vrxipfQX
j742f4/y1+y1+pdJVn72H88/84sOHU4A3YHx47Ix+lEHhuAGvYo/5GmHYvDHEsv+ws6LS4vAqmPY
wC//fP6BwxNEX6UUiJtswFGP/8bzz/qEq/2Yf0FSJioLjMly8Sg7v1KoB6s3TBALRLDbhnjlqKar
aci7+yYc1L4V3ohqw3ixSLMQhcmzMDuswtz20iXm7uiprQ1zz7G5fWXu6r+xfat3TuVq8UrH6mwv
KN40rkKrtglWRME56IxGbTo10qGj04+lqIw5B1zBt7TIDGuL4qeVDJ1sE3m9ugv9KTwbwhzrVVRa
XrGosggmi9kbFj3cjh3vybkwYKC2ffVkGJx9K2QhZmu4XFyJqdiOnZcobYezdJpmxQYx3EalNlzG
1pDLyPG/89Bhnm2tLtyrJg73qKkMSF1JtWrB1inkU9tGoeut6qEkOzu6+kVTlrMNZCjuCI0TqbAN
/7WrQo3nrzHsMWGNayp+XKyO47gtsZ+AcvcRi/0U1dIT43oy6T+b+jBfK79NqOlps0M/KEQcp+LJ
35TjqafObxH0MFNFroXfoqlv5uoJSvNcxoYFUV37a1vbiEMaec4bP9SsNVK3OiusI6/T5Hmroe8R
fQG0PkZdnp4MTQ0J9P6+2hQNCSSwWg3MYdd6MiIZE3X06YnQ8LsudGgca15FnSOJV13FFC6cGjGx
EFF80otu0iXTg4hPomUHiWc3WhP/81dZ2DUrG+TuwctT54R7Sl3Qe2g6jTt7xTqoXBdDE14B2/Fv
leb61J9BOzoFAsAgIvNwzYNfRTygB8hDfqttG2zerOmYHIugtQoCPAyWuEdHRAuGTeChOaSizxk0
z61qXJq4mHGa1c14Pan44vgmfRuIkAurHRJCuzWIaHpjqns1z7kIZdiyDIN/44qIFaOwNbTGRzmJ
AoiTz6gcdBHdaiFFd2e+iKmmgBZqQEbWw4fKyJnA1MgxmsKgzyF8nsedImE0j0WH/qwPzOu54jCZ
6A0ULByh81jf6cNHNsEKAgczD/7UfGRwuPLBlEvFYrSiYWNeFDifSwMcWTtDuenSDe2zSZEKBwf8
ce6VHlqifNYyvVFPZajbB31Q5nVo9Hq6nhvnrkgZdF/TBr73KmwHZ8vTwrxkWkJ7SKIrKSDmuM63
ymzLG/C/bABqaiUAXREVXg6B61x7oW0AvwEd9dKoJsKLF9FppmbRpIi13l0Ws5SCFzDbNbO8koOg
uaviPEaR9amVgu4ULNqUvdtijMjMYTicVRrcgD79Ta2jLe1y7nYa2+AiJ2qTJZVMVx3tCbvMwwCC
XE997acQZM+akD+rQ4nWRBtuexSjQNhbO3OQa4KhatEn9XzVY8/g32hExSslcHLfKwM+y6xCVf0g
WcVxMeHAyu/TWa2KgeqdRllVL7gUzJpKB3Stcla4prBuXiyncF5Cz5fxqp21sFHkCVfzLJClBub1
blbNItPXX+KpqS5ONDpnken5i9F79lvvDf0RUJR2T9IK4/mnGNd9CnPBiEZHILil7G9W7kJjcDba
p5yXR9Bm3SwJ7nuPcb+bdb8SIi7WwlkNnPjvS35zMnnr2bV8zdkl3juBN0uISW5ch5/ColX1iIze
b4JjlmgXkGzOuvkUJOlyqrGUDnV3Q1FiNq7yWb0cDD87uDTKzRtRdTUmghYzC09Iy5F1Z7IhWIR6
nFwTbK7apRvFydGeJdOyK9De7Tx44duBUqXctNe48xFY1ay1YqrLHinvbG6y3ItA8mQ1CZvKpZnD
6I3nkYXAbYgP6mW2wJb0H7gtN3TqPrPKp/HJkpmxrGAsbTqNicZLDa6oGFAJXsIxfhiJvSAZqPZk
GlrLIOCH9sJRbfsOJMnqljHp6WwxSIs2ZD3Qr/B0UOtEdrk6zra8p9nza+5Mq6xX7Jvoc2ltz187
MxF7KoT7ksyUbGvmZVus68gyzhTtDLv+GdZERFFclH+UM23bwuu1FcmA91dzuDucbPpo+z6/x0uF
yyaVyQuwmHYdERm4WGC4v/kmKgmieJiDPBDmVYkReNOESvLDIIqKkpGsZFhTs8iebxy2SljzS6xa
fj/S4scSpzi5JaBki8/kIWaso8/H5PLlJeuXbCaTY7VWtAZmRYH9akaXE0H0Hz3NDw+95zersmDx
xiKmP/J8yY+4Udvt+MlCN+LyuuUr6h1xpX+DWk6xIZyYgJzE11RiLZkAHpxBBMmApxtG2CUbOHfj
2PDYi9jw93pl1t3C/gS2w6jrzn6Wio/BqDBPSXeC3TZyCAfzntFldUUC55gPFJuQmk3O0UyETwfY
8DSeMtl5dL+x1tQYqTpSQ2t3yFS77GXs0GUacXfxRDhTe5VnmMyK4S4bhuS3Uvm/pcH+R1cy//We
Jyy+/c9//3PMz+Sn/nHMdb7ov6f4frI6ul+odmeXwx+CTPnxiOt9oY8CmjPSKVxnG2fVHzqt+YWN
jw1/FPAwRcwsTf7OEZdVzk9LntngqM/p7rleHgSMJ3+JeNus/ztmcwHDxMyzVYBJjnsrCXNgDbq9
nyA17qeW6ELKLpVOCEiIa6xP+V2LU+umaAMeaFrhwCC31G1p2SwDtDYvq7VNTenLUHjFuRQ9Q3oy
Om9RMWnRyumL4smuWv6mSIOvnKuA8/qBQ59pEL5g9o6XRczTLdeT1F2KxOvy5YgW/JILb3jlYNVe
pNXIBSMCFYlTCrBT5xl+w2rYXYWqI+RRFU63NTGdk9qKsZBnjl7nrPhLbswq7wl8j6VmklU3jHfu
IPviBbaApJGVzbe60ZAskFYgeehFlb5JN7a/2jQXfMPDlqF4gSr8iiuaIG0HBSJMp5BQbh4O5T4d
0vESplb8nicYoRdR17Tf2DTLj6YdRLOo2buvSjlYKwI88HijmL1u0/YTz9S0iFZshsFSUgzm7mvL
bqydWZCgQTaO0jN8mXyTuU59cLUONbChkaknVB2eoTmzrqZ3XL0WLe1Nvan3R4v827Wu6TbFB735
UkGOi3fFqH3680xE1MTSAZzq2WkCE7kXOrXNY2Q3l7HEAR47U0lePMm+t6XfEUOfu6ayz96pmize
1pJhvi3DMRwW2ozVJz8IVn9urCKYWO29vEFFQPJeIyl3G9HZUG/GBoqdY1MOCZekfETppNKryBPv
kht1eTd9tmXpqZHhte8ybxtU1GkFkwrZTswlW40yo0PV6/F3fJLNKXbcdC0JCHykBGjfxKRn21Lk
/p0W0CRFrZ2SL36dBtuBK/9kyULf1PALD0mgqjs7TLODYFOw04HI3Gua2a0qK4zIVSJ3E2eot+lE
pZgj+O9IxGm8EvHPhTuXj3nCQ0JEnWA3VRXmd832irdimOxT5lg4QUfHUBfOgB5LhyK6D7NA7WGW
6vsaR/QpdVjm6WVRH4ht2h9yLkeLMre5zpiIVyXz4Zrigum+7UGviLwJnnEi5mcdvh/PE0yKXum6
rD5N2tiiuZfNygt1FfcaZW0Q+eQOTEC/bb0+f0Mr9PAkzjVvtFbUH8Vc/Wa6Q7eVcx2coGRk6UdU
xEVzWVxjO5yv7blCTsp42KQSlY1R0p+Wg1J4LTHpn9usna7Lyi7Y9lFKp0I2gQadb7s4ZPR8aFQ/
jJyGpPPazKV2dVB7e3yCPodCYA32XH7XcYjMSSiZxreu77xHb94pbf1o0k5lFptrjVQNQlLXZvuB
VtCV8ovgaCNJsuK0QEHinfUWtj5VN06LTYExr7ZWKnPamwyA4oLzGB2cXh9Hm0GjD2HdBe1cV6iD
/XyqPqsMgziiUFEMAPrwpybD2c3SAsxqb2N7M/T6bSKu+UxdRn3dNhyU8IlWfBXlxM0uKeSAazt1
kGy4ccp3SsPg+KYKSUunDyNelfEUB1wYtMwAyEiUWGKEApWEMOZdmWou2pZ1EZ2k5at1UsiSdjLg
dey8hHzJ8ync5HmTP3iO3p+ZnxJ7LZuq2ffGUHqbaCzkkQgNrrQo8s+jEHgr/Ukf7RVFbfENzDzj
rBVwLcYyA0g6ovp6wxRc4jBOljBQ6arrOmPZpXgmvECz9/akHByjhbJOkDFcMmnVxJFunM4m4W0G
H9xuSE9ee6dFrbHXCbVxmevVt8jOctJRqrQwa+p+t/FbfXhu0izYqcZrjnIajOeqsqrXWujyPeTZ
wJwB9wtbtLZs3cA5+txOG3bX7ZmNhrurBw2mQhuN3zXPrW8ncEEAAuM8PBUyiOjTM8f4js6VcElC
ADxB4rGqs1PzSgbUpMTU9by3eQCPy6v64GlyvOmmqGXLZTCr867E7RqgPj9ImtsOVVZ1+xHvEmRB
2a0Sp1SPTQMypPXqZkPM4MCO0VqEQ+Q9ZL5e7WyL2oLW4ksBv1G0UvIpMFK8+Vadn1QrrBdzCoFy
kG/dKJHZH4WK8pNnkgpoh17t00CgSJR9RNpo6g620Ep6HfvhyqPAxV40pSU+uNWsVep68VVAgRB4
SWzhiLNKsozMwviuUyK4GK1WHGvJgL+odYqLIZWq9COrQvbFvebrb7IiK0oU1ViPHaWoXqr6aycN
7S1ILrE2syx4DMjfnBqgTHtW8PzCnGwo2YEbtXOxU7/Z095nXU+NY628wrBjjVgCdbE1k1vCNc1K
GszybPqApl8DJVunoTesU+Ex2hRR096IoR0YTibMBDdtaLrlIh9AgSwwWBjYt8F6KOVls0Ei/l7J
yD1hPTBPyqzzWxp0czpLCvdgFqPY8YzPvoveDAiWjQpSLeA5JNak5kWN3CrPtFRp/G7AhdB8PqDx
5ApbUNgfDF/Z7NKl/qCRxGCLUfTGVzNpwcCVlbNFJcgvjSi0rW90/c43i3prWFV1LLiJtzXaKug1
mfGdW+IuY6sQX2sj09EithvRLCu6qZ0ifcjMwnx0GiLTtVfymXZmuw3p+SZ4pNnRpetLa2+y4FjH
coiOIIBpnmRlgYRtduXGQ8R6SHgM7e3eaABkKYFzovB4SEduwiG/9NO9T/ZkqQkPf6tONO6oxtD8
ThNOITBcNGa25DCUrI2GHp0VXQOyuDXSetQXoNOwXkzUPLuj92AYifCAkPTRi9HpmDTtJsHA7ECf
tgifLmCnTe9YPeHGJab9wrQfrEBhYgGO+uEpTlXBJR/r5zgb6rVGww/lx5Z9JWK3v64cAHwrlhkx
PVvwYej5GYI1lrJqHXDN3PY5Ze1RCpJX8xY+PtWg9tXWzYzymqQE1BNJmFpL8GoLkCg7Y2h2uZ9S
uMSN7J9cJ3UOfIOTzW94EPNko+gqdCljzzMeyTXO8Q+AM6m9Ql4P4Tbr/aMFROA7EAl3Nxk+toKI
2tW3UEof9GcGI58/XU35mK7bzE/2kqzqXHflLPqxkqvAGbqvyiabEcY5EJw0TUtWtqmgQNkpPjqS
2+sER+8+U2O2Qw+hohd4LhAkPdwgk3nv4TiodaXYZUaZb96WFTJQN0Uw1xzZP1cJbWIGWWtOepa6
ckqzeQ+dBIYDlb/mgnVKe8B+HCA06k79aMa9/WA6E76HRsTTtmhiTCCszbkD+n5fDSCi7ZRKwQ0e
FpEf8lw3jhXkjhsrG96Ggg+uoyD9TBlXvS1UkyerEkqiIUV0rDo3Wo14Ro8AIuojh2dsZHWvv/Jl
Lp4Tz+qvTZ6065aL4H0s+V5durgMTqFG33bOjvPCBoUHWue3r6FtkijPyjrOjmk5AXCsMm9YFoRM
FgXS36JzzPQGWysP/36ycctbgmw1mqWhmUscPnwgrmdhvPD4pPtiwBDeqfwgiEofZAWvwko1UqnF
HpSU/1hOECVzEI40ynhRcwGYwljPUY1VHDszVnnLyHBYvJHpp1fcWmqcYVmgTvY5IdmwIEN8iTjS
PNtGdgHCPO8O/XQZYMlf+oZJSt1sPDYc1Bb7qfPVSYPrEKpamo+wiJLhSpeYqRyMmk+mm7knux2r
jM1N3e0bK5dkttp2p2U5VzuuW7roA2S0q4qvN29J9EgQYgSOT0Ley6uj7eEqWVQBJPO0BBNNnipK
PxDWSNXGkdAevSGMaUT303Oj1cZTpQhatJyolqHmhushY/0dj7ObUccuesMzCSWN37RFHGsS/QMY
OQ0INeGjKx5+08kl1qPjjGKvNZXCuvY0C0ZIP1iOy3gj7Be7G6ND3fbmc267Ed2yE0+XRtTlifO7
e5E2okWIdrxLksldEUDNO2aGwn78QTi6/k1q+dEagDb0gzFgnk5x5MKesTEzI/XQpvhTEK8a5CSU
Du4k0yeWrc+hIlzDjfLXrzKz1P7yZWYz8w+lG8Tm05pRO1t/HTb+wdxp64W1QDs5VNt4+9ev9S/Q
vlgxLXs2W3szVueXt0TezAbWJ9P1eAh2cPAhJZTMrwt3m6+TK3vlnVfpDhjj0rpZFW9//eI/m7L5
OD3XIA9GCEYamDq8X3wW8CBi7nCVrOP9cKq32MT2xCP+8R7//0bov36TP23jh4999dq8/l4vennN
Pv73f51e/9e2fY2j6ifvz58/+Y+tEBQ/5AW2L5Rj4db/sbvL/OKwk3HwvTgsR8Hy/iF+GuKLZbsm
GVdb5zeIX+aPzZChf8ENxK+WEhyKPxxSq39D/Pz5zpu7tIQLYYr/Da0+RAx+2QsFeZnmsHSDdVHd
QroAdxaubbyvP3wy/+L+NmYP0Z8KK+/MwM/hoOVImux5yV+uyNTFFkefQrDuYTMYPV+1hbnxVA8P
kEFPmNiAxo3fyUuTn/76pX9dfP36ynzGP97zTBQT/QMcUwbjVDcrvo+J3NCL8devMt/Nf/X+5o/5
h2+W2b+laxWv0luLxbgKYHbLlfYbRO3fGqh+/l3NHyKnXuPTFKbjkvyV0lUhK7HXxYZcr1073xR1
tQ4//vp9IK3/0zthSoNF5nFpCRSG+e9/eCeJZ3sjs4G/Yo52tzSibVSn2n6J9Ie2MSR1d8tahmKK
qm0rHfyLjF8E25ljklkzaKtGSNSpy76vtCq9GrnwTvZgiu9oEZQJhX54JpxV8BSBpLSbbKBDTu9z
Dk7cOrhyCCVikeQxdHaxRz+XCgmAbGZ1otwSGBK2W9bsyFtYn013WeFsOVOLW787rUoBQvfhXEwA
avWK/WazVZ6TXOcisLeN8EhBm+0o+YfjokGBDsJxofw0Rd0dmuLg9AAkdj5Os5c+EyI4ZXYoU3zZ
Y1+p75YxNlR4Gskw2EuDSc5bNHZtLM0sHTZgRsCjxLRibkq/1+1N0+KCH4PeuCoaJ9jVKVd1Fgr9
UE2INYrE2rIG/LyYSL3h356ittvHhtLUruysoASgUZPnmBJqPu6VhnN3J5zUOEzpADoR3xuoIYdl
0b6yBltB1pBYhFP6PN8GbL1HV7E8g+XSgWXxk8x+EFMmcT9H45LQ5/iU2LVOZFwzC385WIX8LnuY
l3aHDOTXBYtPQxuoxMRA0E1gWIBdAKby72BGAVzin8ri10QjV7nNPxKaIyVHVHzcjWEXvKRNWpxV
aTCVyE5t2ZOqEyXDydlItP7iAd3a9qIoV22pik0hE33lWlXG1lgflwl9uGuvY/MjXb3eNn0yrWzt
3VY5N6yhYBfWDjEaCn3utcAc73l//amIQo0diCFO1hTBsLR8wkNere7YiCbUfLKIXQAyUjGgEXsG
fFfpe6IHzVGziqm8F6UId5Tixtsm7rDdtU4mD1x0/PotMc60uOq1Qlff9ZXTryzPF7fskbJvVSXh
fOVOdAGsa70By/auQI+ZV3RBGbeCjM4m6UIrY09QIyNJvVpxEkvLy9AGFr+s1qBVgmhAAxfPDl47
iHjwSCD06OdsxHx20DOiQAtvRMwzVFfftpau31a22dyVlQnxUX3CoItB63Ge9NY3kFFqWppeYBJ3
sjHdr+oulm9kDSMc7V0DwhNdCHNC16ZOtO2ZOsWiFyMVq7SZajT/dEPDsrVhu0S62iqetXQy65Vi
eXblN26SnJvGD9hHQ14GU2bGicsqmtjyUmHVRuqc8LXlGm4y9slueicNxqCux3k5GrVc6SlaZOTK
8BDAoF6aVu1fWgvpb+G5vvmEgih32PxDyFHR8Fgg0F73cettAj+RByDc6krIsb8PLdbUSxn2gFPq
pibajWcuYzjEchEv/ArcKyM0exRQ3fYqd1yzZhZuxhsXZ8pH6dXiw3V8+z1vxFx/TVtI31sNGe4W
iCmA2+hgkC+nOE/P5CZULdiUQhfNXNA2A7FD0HxWxxm1gu2OcqFF94YzFdUmaCL7lIQFNDZP1IdK
i6N9qEK5y6xmDIHRAJ/1bF/nsxWduIvl5H4YIFVaxibCVmyO3z+/yP/W2ez/UeAmj71/bzr7P9nr
VOSv/5e7M9tuW8my7a/UD8ADQAAB4JU9RUoU1csvGJZsowcCTaD7+ppQnpOVWbfyjnHqrfLZtmRR
JGLH2mvN1f6/m7ilmPOPmYvqBAELi4kKq7FPNpLj+k/gprP8kcfUxGH6R6Dyj9Sk+Q2yiLU4zjz8
0EztX+znP4jLhvMNjVXgRvPxmy1fVv6VsQuq8j+ds1KwZzMl/z9mO3A0wJH++Zz1sj6hnjjJNqKO
6wvPioCN8CzZFJk7QSae50tpKKIxPGkLxZWTAKhXwNZzx3HlNtZdMUv13QNN/HPs9JKxEdWbMVHT
ta6qyqbcDNH1oWadAZY+XERPm9YFT/pZtlM8xnchjVD3s2Wbp7C3ABwRDwTV1TbZXQ8Hkhx+CH+3
0FhPs3Saz+ZcLB4WHKe3/dQmJ9+ME4PP9jzu2kx03brrvOJRUGLOY8tDgk2C2rmzY99N9mFoz4fc
M8yzslwK4N1R6/M4WOay43fufFE4P1SE1AHk3E4fc2OST3aaKPaO1Knt2b14UOsFr0+9mKOkO9kf
La4POAL9mD10Md1hPYptuZnk7H2EWRntC6MgiUIyMgAr3cdb3fgUnMOUdj9T7CtLL00ptrWe5bkJ
vPrqp2OLGjcbxTFt5cjSsBcEw/Ip/2HkArdI7lb6GSp9+e5GuWbvNtf3lvbccVNUQi5jxdQ9p3bT
39OqMv3mlO2XVFsJuhrO66mFlICRyCiSk/KtcasKqpY5pPkmIhWhBUyizPmGnMsHSczplSfv8GI1
Ufmj1LC8FseVu9XDRDsda37OS5rc8r052mi1blh5eyPjPJw8djkWthP0Vh7anH2N9eTEzgBRrTeS
98r1xTvx/fQQKys/2xYrxraq/IcqLbVemZjbWaDiIwNw3SOiEn8Lgt9FnfoIBrrcDp6nryl71x2W
zuQNmANkOWeY1QkLKAEoaQcfvYqS22m0qNKxkYauQozOE+qmfcCrPR2x/dOVBEFWfScSkx3Y9EUY
zOYhedOAG278uaR/Cz6p9hjU+zjYFnM93YVRxSaoZvzlQ0oEV2iYp4ym7toNNVk2jmWDJnbeJ/sm
kGVxAKlDoogWkJ951Nj0bSjvHIE929D/VONrVHl8DGaZ7pRRm+MZv6L927La9B1yxlLUjgt5hXYZ
Ht2sYShJJu3eNHlKmshzEIjCpcQjdt10Ty+gf+tSZEGS16p+SPqfEnJArMWSMpqPmVm291iUijdh
FvoBtb25LbiU/GzJAbIbiKrvjZrUM0cQY4gOeWsa+UeXozSiI/tgYYClQRQdyBDY8wYrf3ecg6A8
R6ns7BULg+me3HXJroIaKqxb9vQW5K55HWZDAFxFacLw7qhPjKvm2Zh7g2rzGAFybryW+hYZsPPq
nRiQbj4GyPWLRQDALgEnWlwjI3+OCktfmRTVbweO0cFhGzesbApIrlavTX8lChLWO/1F9GVApAB+
KWqFmlKE7xNMD3Pd2AhbpEMNMe0DswaskPCBzw+tluURFDmMxzBx82NiltOla6aQ0ndjnA+TkY/3
puX1N8Q73Ath7jx4phfO6micW2hdGADxI5kLxGtIopi35QL4gqdBsq4Fn3Cy2Q1fLTtx8Oss33f4
IoS5ZEuura6JwxlKDAY7DgXXPEBVX0F46BXzcRp9J/7RW6i3fb+Fec/+DA8Bizi7bbt3KB51vC6+
UGbiC2sWLISzPh7qWzw5YM/AB4FA4+k16Y27kNHkFyRNaT08kb70H5MviFq68NQ8xnHQagtljaid
eO4W8loVZvNPovL5rzZTDt/XrfNLz3MYkB6znMXjqp9fspLxnZknl8WNcsfgu3aT6dqHvRrwz87B
/YB+vgn9HgWVRhEm+d5lWCoYtS8hPr9PSt7SIzcVyMdTU9/0gZ8R351YFw08J+ywn2+6rHFuMsue
biyWLqc69hTEX4sXOYtUyfq3w/em+4EalsxJ7xK0+k3q1HqHwBrsBDr8Kz2Q/bCSPW+lVIL+nzx3
6oGK5M17LG0sphR5gJ2qi8ahjLoL+vvCyHH38pg3Tgq70yv2uJlKHJZ0sFpD/7MvtHltWAsfgtGW
W1sGFAZkXty+9a7Rvrp9rE4+aOR6NXRVhZkYKeSVTVrTbqaAuN8gOmd5xfyDFxBMBMGOIZHEzRUz
O8xPe67kp+xl9eTlVkT6MZBXWHSQae2QJjLq/hIFrMtWd96k89cpVfZrPbjGPVvfeSOURaUWbJ0L
2M1xZc1ZemRSDOAbcC0IAtI8Glf2b09KwrGpP/EcZWNffljDmF7SFPvKiuR/8eKJcl7HTRMfnIKm
rigi1gDt0mraNaggI+YnNof3ZW94YyvXAbplIRzRS8dJrYFIvijc1ESTNCQknlyZceFKG1yMqLRP
Rm4OxyTpnEtjqp6YJP/Bj0iZxu3s2uNBYZC8OBEAwFXdd/me63VjsKd0opuwL1BxRIdmv5IoWDfE
j6ML4fG7CtjpprBc8DoJiKGxbjE1+lPZviZN6G9DwwNeqgMeObl1yUdzWApTKFxe52lkLOgR7z0S
mX0SRVuVazCni9Oi93AuAo17LwmMnCW+k3ETGu4YbawgMu853qrHrgiDH+yPYWLpXNyUaP33mEjH
s8W95SwToJRt2KZPLb4DtIAxcdgD1U59cFGdsY5Go/ez98UCf5Tm89wNU7FbmBcszmZj2NNIbexi
KEk82/26eZjZm+6nJDAfYkvgoHRlxsJhUMfAbdgbast4KW2zAn9pZVfI5PmJCIL7oCKqGLBP2uMK
yw35cq4K3XfS3Zr/U+e1TylNdm+QfWbW7Xk8nWACFG811akPlraynUGsdE9BNNCeyGFFuGFacva0
4ZLYA7p7PyiXbRflvydui1hRCJP/IqBb7xP2Js817xByYOgdgZEt7QxZ+Dz3HjCsPKiLVzfzZ4ob
sjI8uLXFEDjiPLjapgAkXNVxTL9CC7bBiIoFkxCNyRqDjbwzppSpLxk44642ZWDnJhL90U5twWo6
67Yx8HcYTvYcPpl9p35w0R0EyYTCuE3VkB+Fk8KG7lrL2rgknh4StxrKdWcPY4xps4GxlkOgzzal
05lY6bMEDt/UtO4qjZEMS3BE9xxy2TWI4xK3Lh9xuhb9mfRDOAp5lpmt7+LANY51qXlm+4kGpI70
WV7HboRYa6QTes2YppsZawBbtqDzsOmoJbjlNFDvEq7GmmJwFlGe9k/EOppzhWUH91sRjqsMhu7r
aEzdU+g3+e+gLpNnEUXY5E1C0BBEqvKgvBRQhluE3tawtPPsNFV5tOslWsgMs7SOOV3hbgraWZ9B
20Od0mUtLhMVqj9D2Oi7youdu9ZKxXUoYxwZqAIYuKQZwrowadiiiMMItmneNbd0NFaHtooZDFsV
+0QePPixMUh+OioKYfwceyAWlHpZVkNjaO/cuX6UvPuYDbKN6ZTZtcrrmQk0H7+nw+gWvFUn+ojr
uVH7TmG/2aSwrp01UQsm2dkoaTYN5cNUuiU2n7i9wIktd2BI+37FgRtsS7tvfLJ2Xvi09K+AY8jy
8h0UMWvXqMuwYSOe/p7SyLnx+7F46nOAuIT5Pf+Rc6pJCKRr9I06yIc9HgL3HTsuO2YrmvwPujKs
BF4GCLiIfp0q3vejGge9li2lq/oYQH9+tifbnFYJENLPwTfNY15h1gFRo+pzaE/DJbIEOZTSMvXP
wcCZuUGmSvFJ9uDCwPj1jEU50UCuXlDHkK8Lo32LzYR0j/YkIBdRELffgOgIjXUAZt/c0g7s9dsO
u0+7rqj96G49URsfpfaK/0XA7N/Zmbskkv+1InDQSf4/rGCWf/TnCsb5hnQu4cgDUrJtLLj/JQfI
b6S+bJcINoQJljT/lb8W3756Emk0cEioIRqgL/xZv/TNdRffLssMj/PZsv5SlSJf8J+0ANcl302V
oi1sljCk5P67sG/0HCq5gXdlSgDBcc/JD3zO5SnOLSgkkfzddPZjbNAF1Mf2+5DQIZ678o7HTHNP
P2n8Boo/fRsyw7ltrZgL0ugPp9qdI8q/ZraMNICZa0+KaUcYsj1jv/mNEkbAgyTpumnK4kWlfKY9
PzEvXpyk2xo2+jVPJrjNY+YDB2XxfBfOlvNSzbr86PzB3ZWafJYpFW52qWh6MHyFcwGOgcJ2S4yT
kFjcfw55S7CAGrjn1iULNc9BvBIwje9oxOLiaqWGv+uCLtxoCBQEuFKY+8SaSbSBRqEpEXHzyAuo
9zBHxRMpPOBlFVHSZs5VtFYBIdJwWtyALDPezTpxtkUhQaVPcPe2ODBbrJWJhRfNi6mdyI1z09Ix
1FIK+MPEbbvtPIadWhr9hrBqTUBZ5WsHRvgGyE29Ty336CCeXCgfrA6VjV5X+t1j1s1EXsZP3XQP
sUrzR9IjBmA3Ef+qTYGZifj0NgWldlIAi3kJjfEwSMdY+1Aub0XZlo+hpy7tJOY7A9zkqo/AvbtG
4WwI8UQ7h7fji5nE3n4MmxBDXB5S7Qz2x/8YmtZ7w28VX1pp+OUuKVUFQoc6eyCR2no13Rk49VjI
K8w28zZwy/qWRQ0tDF1ltDhjXcJmseZV60LgmYkntqYoMX4UlbOuAvoMSTG16yiHbu9i1LrYTjvt
CyX8NbQXjfOZbgJK4vwtBMX0gI+zWDW5m1ysJDF3M362a1xb/lsvW8naW7+hEWfbOa0uFQaTteON
zmVSaCpR368zb8yvLbfCTeXnWHySmO/Fpsfa2ouN1691xXFUzeu8ajAb+xlA/1ySsoPheQDxQsY7
BClyW2VZvjM9sJcqTVtIHLVD0V8eiAsik7P1m0Zd+wkfyNdrQGqtOY9E9o6O7Qw3U8VPPtaB2kBZ
TCmpX9BkliB/LptzklXGzkxFtPa7eT7zyXQoifLjc1qjqDQtt2iDEuubiGXQNrDn8aDL4Xc0e0SF
cmh9vjHQLxVRU50oq8J96L+JJp5v5CwGhHNuHZ2Go81opTjECXO6sfXmCvmUMZwUSV/scNjA2ipz
hWfJlJthSgeWP90jEe4ffd3dtHF257GJ+zBdyLgu6ykZUiCcmj/pAcn2A2WkbYRLJFD1UwX0aWWG
7nyyLJBVzL3teqbVLUK5SZ32CkP7vdB6XrMLWFo8036TRl68bhvl7bWW/boZcbz5Vr6Lm7HhYmzN
MG/qM3dxk/5nBJ9Q9g+F1U+rTk7vmZFcRRadY3MO1k4Copiyd64aeq9j/zx6Lr8wPpeU9fD2bG1B
twLEwSQprW1iD8Vep+4D2KkTaPNHW2pr7Ts8nBw5kfivincdxadxBr5T9bm54cFDX1mhPqjSiU+K
eWEFcuMmb+2bIMzeSBfculOIRGp+DxykLpYBGTF1fcrhqrFQzfey5P9dDO1l4mOQV+3RMoyMB1NS
7Vw/fktH+cRf2RfC77foavaGclJgd3ZVPqcycpcuzHoFJj/iOe4jGxT1LQPHL9q2cDhF+X4s7Vsx
Vx9lpW55aO3zMFXrikIRr2DfFFFYZFYuwYUECrFqFUamdFkoTwUdEOklX1YrldM/q3TBOraGjfhQ
Mz1WmuS/2Wgw68LdMNG81ZI+mqG/dLPxY7RsfFFajQeaUAIEYIId/qTEOnTGDaRTHiYF4xghgSVq
RWOpfTFqQWef5J4yC/OjsXMmXKSkDa2uIbE3fOPMztUq8JOGId3lw8Siw7DDV9IvnyOsXYLDmIVN
s3oNorI+xIWd7mypWKDl+uguspK/nCI9K9WsHnycaPUvkAzjkUlvuuOgOloZvyFLj6iFHd6ojGwJ
l0DZb8Aq34+uNa6nPgi3dLVXOP98b2XboPEG8bMpG7jJRfOE3fh76htqHxTcNcwEN5rXxncZYAAn
DXdJWFx8h9w//jNQ8EBO8Z83oCiq5GQjEq6RGYxNx/V9xrGcOzhOI25ocx49o7nTAtJ7Ozfu78Mh
u2XCMFeMezwLQjJvzINr6efOlXKa+6yNPkYQPbyNj83kbG2cwesOhEXrlr/jxP0oUvuAuTpfs7rU
634oD6ThmXwnMiFiUyAqZlZ03/gddmPXuVhxftazd6J+oCHfPH9wS70jQ30/96hYoWklm3AyjlQq
XexBNSfVGpwiw0ASYuQzbpwCbZ0kjVyrNhbr2oU/V2pjBRB019lxxKPF+uk4KXbbItrl3cwPxgyx
1kRwgSjh2cjUOSqqs0Hp86oIxkeRNcikaD3wRACKw+Dwllk834h+6g7UAsYn1ly3Q4YxcBqgMPhT
luybxHzLgPtD/Cr6VYST6aIiGz/6zCmQuePaB0PB7RzdfZRUEhR1BYhvxjwXzyzRKBWA7NRa4yqf
OrqGXMiLRiFuqXDVzDiQT7wBo1/kvGRjhLd+7D8KbohwVkZCJ7gLaSW21pWJSlVn8Udky4bqAIo1
ijRxt7h1kO61kfJIyMJgzzZEQ5kjxR2XAqdCOETUoBQJCYbS33B+vJkRR9HgObe+3XzMWtd8bfyE
VW3jL4uS4CQ4jXcDQh2bb0SyofO5QwjnidJG6jVNm0/TONPfZ80LhWyWa1vn1oYPor0Du0YLYSzF
biZ1sfHz4pnV/p0bWvUm8CZajyzjmfT7vJ8at9vNEzdcj2vonvrb6rZ1MFS4gOE3rBwlwXHcxgaY
zQ2DGjEXL3qecpsrC+/NVR0D4nJt+zQ41VGZGeblKOHcJ9aDQ3leACv+tKps2sSiqL+nFu0VgPhz
juGXGYcC7nQcDswvv9vZIQdRyQua2O/CydNtRFERuGHN8AMeGkAiYweWjcvIm4BNQgHPDSvUKssd
Jq/S1OuimAsWsvhMoq6omQIQTNZ8o5+okVx1PZ5wfYmxZDuFKVQ3C3UR0k1q7hvKoNkzuN4u9Kku
zXzmQH5tVMk1SXjC74HhQ2VynYVTuLNBWW8ozhVrcuDJ2ocStmpGUM2q1pJel9I/gUiuMUDU9El3
znyTwpN5AvUA+Dmm8JkTGMYX5vC9Huff0BBp4kVrBrOuon0NC+MAH7i45ZZO7x0RCc4m66mNkZ1L
NSZbGkjPFXrUms9OtZIt5wd1zFdvjPnI+RraQkpxS+SoDaNYCNvUMLYluNUbi2Ma0n9DDaZJDi6e
nbvaNZdNTGpujDEn92tU0zqX7cTYmhocYIAkaQvDB2UYz1Vtoe8X3+nYeZ7qsLtORj19j7Ck0mzO
NO3SdrnS1XAM43LYdEX1kVGh8Uj0TIHhHH4KA/nKC9iiRJIFZZ8L0HNg0tinhe9l6HneftBVWe+c
uadPeHL70xypeKM84gWd9Oj6IGed7ukxaOHHgVpqh+lByepOhTK/y9t+ODuDooVduvSZ9uGv2mju
NRU3XFealUKfOVINT0hB1S1qop1cOjNVS7kP9UKKtcpk2M0a3XncIrxGt5TTZcvrkh8blbvXRsDq
lFb/Dr5U3I20gdNGDpBApNuqnzFYZdYHYWjvwiHDKqr2nDWuKHHSvEMYjvoJPk77Q4n6R2Izu8xl
UD7G7A22k+GVW2iSEQhq090DcCLwNqgH22htHkpmbm/tos/WMEZ85A/swqULNs/0W4tWA8tcW/5c
7OucA1ihOt168SxWZVBktOVwHpPSF0u6J7rBsyLAcgfFDXz7iqK1wD9CuHxoo/oaIM+txrHUb8jV
2TGCl7GBM8awFU9QB6PqZOcVR30R63us5Q0LQAevqDOH50IRu1uEcwYFOFGSWPNTTfkVsa9F5Ann
6N7uMhcVUjgrHB5yjer0NjgK5DStERxcWfFi1Ag8HjRRlig29UnCkd0jziSSVZLEFzhUYPcwRZsN
YSf/l+pcgVsGSUvHc74L4iw/+ZjUNlVlpR9ZIPpdQ5j8kBpTz+7Zs3DhTw/mmLZbJU3vzlHmnq02
z+TYg9bVMLb3Mrlmcfya+33+njIdv+RN8Ddj4b+1wwLToHQX7Nq/llPuqqb79R8/f/3H44+y+1H+
/NX8o9Xi71/gT2nF/mY6GA+wnIN6hMaBSPKn0wJ3qwBpR0ryD3b1392twTcbEh7ZKhPg3JcP4+/S
ivy26DAEpUkpc1XGx/xXbBbC/mdjJv7WgE0DbkmEGs9aTK7/bLMoTaS7QFJUEkzeTEm7pgOijl3W
VT7w3QBCr5jux76RT8tYf5tWTbhLVVd9r5ucitNRzWcgbNGdLVnlYQKyAYDG9HHopZqD2kPFxZBN
8AoSZvPh6wk+B7u4rPD2Eb3sz8yn7LZN0Qt3N5mz+27OXXEG18hmihlkWtl5YdVA1iV5CJkLZ177
dIGeZYRiExcFM1olh9jjwDWyZ02PF9eCTPsC2hr2IgavioskuSBFW1XKFZcMg+NfZW+39arygonk
3lhM67Ro7U/W+WyeKtA2daMbtvh9/5qBF0Czz+nE8zFn+X2Vb7IuNW46xd9TfNoeazcCd1HJNn+a
WLRSA21V7148GE8AebOtaOz5CgsD/diZWAwNCS9P3+FRDPOSixLpkXU2Tz7Wvd5p18UUyH3ZhRnr
6jI3Hr0isK5RX2kCebLddKOR8nEnT9KmjbsD/0ZmeRikv2gQUUSOoqINm4JNVq+4+lbKdIA4uJVz
INqbQvQKAtoXSAa1kQjTDxyTugFJFoz1CxTRfjfGo791uehtudJhdSQRtAIG0q7NJB+PocXc1LUI
/6PPD6Are7yZSxmdImu0wLCmyn0N856b6MTy72SEpdykXWRamxzb0BMKRf2OgjTdSTcckHVqRYU4
DWzY48yi3hEmBQJkZNEOmYd2jiguNr2fencDRWwUn3jDNehd74FIW3/gzizfDKWM9wxzEMC8pgO6
BxJ9ZKvgpfs+c+uHAER2iRgWpnReOhF1LoBbvXtLdT4hc7qcXbaL8wqsLbHLuhheajMgOROEIrwM
YT/eaS6aL3XnqnapnfSInw7VM/sh19k2Vu0/crEEO+ijqOkp0x0/Uty9yMjr3kNKYVnv4uOgzLLu
36rWGg6gGCOaInx60lezlPpkCkPt8tnXL8Ka5TUNyDiFeVK9+mNUQ35DpltpKxxuap+JfEC+PFCz
VD/iPnI+6Ppxh5WI2/DZw915op4OCFAHrfAt19gRcHuM8tAFSp9j3xl3Mg7TM3049svIibHxYKgz
dYqKK1pjZDvBnXAz2a75mii/OHmJG39mYyB+ZVlrvJbphI+PwOXRtHPv0Yub7LsF3OMDcW56sH2n
umHhSEPpFNp0WLB2Cfclu5JdXw0UrfkuwCL2ukb4UyVe1e0NHktkKUvgV6VowcrmhXmTT3F25DrG
PlJmo73CfU+zVNd4E/HEcHymzyW74JIIf9QTsLA1SiCFdxgo+bZiyl4G7gG/U4fgEXHoPD0T8krf
qdRUV+VaLmJAK8W7L6oClP2of8dKMGIoH8FoVegAxEwcWgN6Tu+cEQWNt1oHXIsGhXTO9bijOYM3
8qdblhWhOFeAZ8lHZDXf1QtRaLQo7xwyzQoUJKP8XmLcpgQ+tz9hA6QnK3QGfCGtpW5As4QYm4I4
/wittj26oZN/msFcvpmzdPB+pdZjWkXVmUMgDjbouMQ9EwtKwGa0O2NFPTIMaDm4FSJv3QuMyGLk
2sau9IDSu4iqAscoVC/tkGskSrmWfVW/GgE2b26CNZetRN16OgivTGfZ3hYBkwjvfuNQDVl4EXQB
7p08tvZWpvQ7PMHiVhmNOgcVUVEDLPiJ7vn6pxl0i9umKsGDzzNKdyKuhC+nI/GaYNVNAFsSxwUj
HftckPwuyu+VX0e3mUj1TTSExZ3rmM26MOb2HufpuI9Bj92mMLIPaSbUMcltkmNG69ikSxN6ZO2c
qF8paMbhZoumM0wobtYkcm/7daz/pfnl33lrZLHl+ddjzr3udPFjqv5xuPlbdmf5d39ON8sOiEcY
7yhhkUxbwIF/TjfeN9jABOlM3KRYOJdK9T98pNY3R0qPkYNgj8Q/uUQs/nSRmmyO+FJ45rDH4R0A
hfgXwjuOyXf5h9yJFDhR+CL2UrEnSQQt49c/pjXS1oQtxsy9Uflis7/p+6XdsfaWpsfsq/WRFVL3
iT2Vh0P11QsZgAD5Uble+L1eaiPx/dgY+KmSzEZKJY0xoV4yl8EdxXjDIabR2N32ruNDz8t1ucqX
dkq6kfRn/lVZyabGuWI3HC3udZRDbRDtmxIWgeUT903m19aL+l2CO+UtrTD7rDQ/0B0+cWcBELrv
bTEZaNBzscuWRk3ydNEOHYmqzSLVmBC9YangRDeCPC4SySqKDcsV94Oz6Ts6O5OlvdNyPBAG9NVn
K16y/hxM5ERty6kf81aqm97Q5ouO6ANlESjXRklHqOTTtesi3V2ipMbSELAzyzZS97RYhl81o91X
5WgLA4Olbzan91y8UY50aWVr3TZ4ATJiL9uko7+UTDZVpqMz4ROEcxdQmccjYyV9AiPc64Zo3y68
Uy4nILzwAhXOHTQ8+lGbRm6tROAOd74KVHMaJ1bRNOgbbHruLqSvT6/kbE9yZerEvCfF0W6wJ9ho
ol81rV5EY+vMMiKmmAdnSDE76AFOGze3TKP+KRm84Q0/h/zpNj1ipq8B72eyoCA2E3TFytmxXvzJ
mtbKozE39av4YIMfeCNoreeN1zne42ywLFnlWiu5cpMQIJovxNJhGJSpWtWUk424k2mxRZtBIx3N
IjnCT3GeIgOHh4MC/wv9y/41BeV4S/Z5PnZBebLFFN6Mbtd9hCklun5B/oQXuBL7pGXgTZe63ayJ
R9oalg7ejpa6O3sp5tUjKfzI6msuwJ5DjSrB7NdJU4qAdyi8w4jZ/B4Hx6Bke6zzQyW9dMOAUzFZ
1+Gxk72/bxARd33CDErCdviUvlM+93UW7Xv2Mg+dNMYHZLTiONmN/jU5rn6Twhgu2Jj1rsuT+QUK
TXmecBnuWyMdrm4RMDKqKn5wTEZp05lGcw3NR1zo42M0gw9TBIzQAFsQmuJ3R0Ow2eJ7NU861CPL
CCNYzrt2jI5D4pvPzMfxM8Ms/Uo4VLqHKoD5PDpOcKA0dvzpkZl69ere/I3Xe2pWEipRj0W7dXFM
Vkmwbuhvv3aixqLdCVmicju4FswWciCdCmX9NnR1eEp6gNAwINTNaGftQyij8TUn2fyueay0oOfm
ZAfbuVxVkd+Za6zG5QbnVXOgGMEj+93mH0K5He8NoHOHYRj0oVV9uM8Lo9+RXekuwkpxq1HLDg7G
UpAhvFa1LzReVtS4DrwVDTGiH4tJtccAn9Y+NGvUDHPuf7lOTh1w18HShNRW9p9GVE3PIbwGoP+V
8Uab3tqzS1blXTNcHVJfJ8fLGpIwnrWFmOE/jKVp3k9dOj0TjspuCtyzq24OrE3igPNsoCLiJXHn
+4nSyZ0y45wP92w8JX1WTUj5mXXDrNjeD7zfgLY60VbzgjyhtzmwDrEdrlJzxPhNTXx/KPppYGua
VrvOQbXGaRIWn0UyTpjkRpM6hiCjGa1si/QlhRZ5qArWXYEo4gPe8TZb+5a2P0DhZTedY9mPVorG
7sxCnAPIEm8xpi/8un5YPbS2y95K9SMQzN4zkMAVtssThxUXjiYukj25xRh2SYEZqPK6Y90sWRQF
uuwMdbOlty6c7R+jGReHueSH6MtIHOrM8T8KM6CaI7XVh4kD/jly3ZwOgQqyjJtOu6Gu/OtyZYHT
N/cPpU3RJI+Y9Ds+I/o7UeO4rI5d7+wt5eAAmh1gQZ2RHCvdA02X1vg+zMV0nxeVvxN+2NDsMoyP
UYyljKdf7d1FXWQd7Cif7lvS+9Wq7M32Abqz+VBWhndjyw7eqln2z13kW/uOlcqTbqeW1vMGk7vf
Tt5p6gwK9dpUwyKgg1J9gFLxz3NvibeYmtDnkCpRFEyFtTud7OJBDW5KcRx/e5Stf292FS4hMlpl
telmMZ1Gz8QYga5AXaeVmTz0uiFQH3De5qfC9mvaoOlb/QRfKP2VG3dli4Cr+xO7RZc7cuT5qxYj
6LhuhAiGmxC08LTCBQ/UBViS95SWc/OK87J497hMwp0gI4YfsgHBsBqczqCU3vLzq80Glr7KGoVv
b8PG594bpNZLMA8S6ruIuk/lCvFA5kFiZujhA3t5HL8A7Ob3nTuggOgEWdJSvBnsfVVPWKXmeL4l
PRLQQdX2V3ZqYB29noqawg65k1S69A7SzKujzoLi8Ndnz/+b6STx/50q/0fN7G9j5fIP/xwrCXez
Q1oi3N7iRlpmxz/HSuebazOMecj2S7HDgsr+Y6z0v4Hvo53BtgL8u0vw++9jpfvNMyVfjnHTY770
rL8ECxSLVeofpkpEsyUf5bDNgYbtM13+t6lSpwaMI6cgful7+TEyy1ix4JERxWLUcFa9gQIDdlMf
qPP1r0OTZaf5q7vTXGo8/a9GT1pRsSwYWm3zXrLyqgUZh3XsgQ/b5bbnvhmNLc9xygPLVHC1V8Ty
zHjLiU7vU4KPC5xWbZlbUfv5rfVVPtqFfXqDxxBuGZzu4RDBWP7BEzVNDlTnZHj8liLTOEmiF2IZ
5Wdq4OYT7uTfTmAx+Ey63GHjpRHVdrm58fSqQB1CaSleCk19qogtgDRfnaoks2Zq3AgOeaBBtG+Q
WNT+bbWUsfpLLev8n9ydx27sWLqlX+Wi50zQbHKTg55EMLy8lyaEjgy92fTkW/Uz9Iv1R6Wpc051
ZiLvrC5QQFUBqVREiEH+e/1rfUtS0Gpy3HbW8eRar5FMGjpSJ6DTkab8uS/bmeSmrGm9yadL5aj5
tsYdvtf5uIiNUAwbSOhMdKU5yFgmiIAPK2idj8y1FONooCyAUkkJc5btIwbsYOCBYZNWfJHMCj5E
NHa+mmYcCRLLj1wYybwNlkLbCd9qu7K/em5dgdypW3N/HYYt1thJGQYzddAmz6mZYKch2KlflpHb
38qka7dj4xjvsK/bt7azy/NioIfAAIq+BTRKFe9st+rQLv286C6gVGkdPZ86ZhfaqpcqX5vF1SVa
RbtlNNdfVdPXzYp5tCHxOpYhPfWkgdpidO/BpbRP+KI4p9uGejFE6167/CnR4bB1Q8at5PiN6sD0
mCWRTnIU99uFl0fFqyD3JxmK+vHFKTTn2rEL27c7yICNis1vWqmxMV+O1/Fy0CYcOu2WSOel50L5
mga9u86Wo7kRg0qnKSO7grrLyd0xCvleZj0y2nKwt3irhw4CWSFGzALMwnvqCuNTWBozm8TG/QhR
rk5UW2u7DED28pycz4nG2k/OmCV7+L5Y1r6EBrJmvKCk/dQXHcJKKu1apEwUCvjMJtQ1onuLcmF/
iRiyTHvhc0f39tNUDTzEFsVD1JbG7OBSf5Fj32VbJg3GxQwOzyr5Ek3Ul4BSRkll+Y2DpCswa4mV
NjjDO41V0UsY1+0xoeXlG63TSDPYuqqjAeXbWFWjRRg51xPznAy8eiMykhJn+xJ7SPaDu+5qbMuo
RKlCQnFkXK4zOZO3jx2TzwopEw0JCV17gpYtzvQvjalY5CbFHQuPVldOyaEpE+/KKlX1YiCOngfA
tK/NqeyfcHmEOIxzulXW7EcDi7U0gQVD8R1ndCxpeko78UiRLREJyrmqp86i+ZgnY2wgW3tmCjOG
2NRJpY7mrExjJkjolJwzltqt+WKkMHtazboWXUF0Cu9iQ2cmhdWUub4kJPgZoxAqDq7a/GFR4Hem
7LEwVjqUsGvZoHojjFoPlSxzlrt5IS8FKbn72emC+9KuKcfCXWevK70iHCyjUR2zNOsfmxowom+G
hf1a9G3xmDh9/jy3NvvBuLdQqXQnGq8ajkjDxsoNSztk/SDqo93bChxfRTrmgqNB3PvY2amonz0S
Ofghg4gvtx4Pjy3MHDgT7mDeul1Aky5/I6pIZDdjyQMPht+6pe7tZKReu3Np8NyCrZrcNVJerlMV
osWfeWIT38Do4D5ybp62ghMSQU5DYq03C/TfVeFiVuQvrPO/mZ/YjDdc92iDS7cxmqt2H9OPra1Y
EFknqyy6e/6dVNMnZU9nnohoEmEr0X4L4aBfOQRvtzY5P29bf7UrI2p1zlZFurnHSe6RtY4LbiYO
GcTreEhrx/doJbgcxyz+jIfyE0mWIwR76W6ffDU84xXXvkV0tiQ+afFx38ZT/GQSLvkV7/GPtLL/
tHmFxzjP7T9XwNav2fuPOepff+L3IUUszmge/7pBcArRyvzXkGLTL2s6ctG38E5LF4HrtyGFSYR9
H7IYtbSMJJbLrvE37Uv84uqclzzQXg68Y5eq2H8gfUl3IdP8C7mC51dHG3axYLtsEjEI/bTZiwcr
NwUN1j4MT0AWcriXreyOVcoDIDDS/dQN0U6z+7c5SkecrnG9yRrL5evUzNdS5tElDdXB3o3FUiRv
HjoelhzecrERcXWB/4lSRJu6xIimuG2p1e6miV1sDFGxT/t63o5hCl8TINoqiiaKVnvYnwWn0LU5
pf2RONB1mpnn4MLl3WSKt0KSfptlP+/wIOEf09LPjOaAvAm+MaxMlyUHzuVrxN1OVNTmDSrdTkPz
UrX91nAIT87FGtWCI8JEUTkVpc8Vp+ZVbbk3bZjfB8NwbLviBEHxURT2kVqzi0Kv5o3eUJruLiiP
UlhYf+OXpjD3LpTJlsV622vcU5terPPW/sYuEbWpq+4mQ383VJyvW9d76RX3UywNh7jAw9ijf5f6
He8hWvFO9+0QTWsSmywxa1NbadxC9mORB6s6LW/CuUFvcKmMbUGzY1tukQIrouf2JUXm18Lmjm5S
dRj2HsA18cBv2bLs23dLiMmhrgS/AKiOyHwnGS9phhg+dPAvB/IVB6Y9SkKiQfq4f0lWpxUdr5Dg
1l4x45h0mfpG2IaQqbuVabkPychdP87nln0fD/zRLYa9bYHzHIc7EfCQ9fRXGGmEtojV9IZdrQMT
YyhNZTVkd3U1Dk2BWko2JYpfc4K/e1cWR6LYVNam4TuNjs8BIVbsYeUJtNMVicVLJ05va894t0Wq
7+VYXhoyuswlwW86H2hMJMCuoKqQCOAy014QTLe2UT6FqX4+ZhElGJPNX73PxIUG2PoW6nF1rtNe
u2/q4VwOFnYknicMDRd9IpJV12K+izyaJQzIOBsAoyxD9fhRDxe0X9K/9tFEmXto5Nfkqu90Q2vX
YghcygYd7tloipIxuJ7I7tkEe1+puZ/hMDrYAsG/PRdxTNlBt9D8EGROmuxMP+jw908hb6Dr0YCt
waP5t5nKMybJzkcmxBqm25NPMe10SLxK7O1aU/xzkXWs3Z6impwdqljKEjwFBDgWEXK0kQtszHCX
tVqSBlVOt/M6FWwoFQ0xNWXDJvPm4Aps40tTitdIxLdhuRz8cwuTcNIMYGKiYFVYSb3S3dI5FrVe
bygBuJlC5SyA65feaa+FGi3KoWtrazWhsRkwJPs9fdqrWFM4aTmgYXh2+o0bGCWZhmb2+4GZsMMm
v7I0+9QL/ZzEnIP+5t3ETpGeAeet/N5G5NWm+b1wcL11Ot8N+svUShDffWDGDLfQU16nccFtebD8
PAZdvw9jjeZcgMsxr4gPPONk0Wj6Kq/SbC80Q6zBCAk+r8Rbvv60zgQW7SGpR4TZRnSUSJdHom7M
k6q7twHjrHFg+npPe7EIZ5K6REi9hDLOYM7P7RBBrBugKrd0/6K6f8NKeCIujOVL8/NQv3VqcYdR
jbKWYnpAibFwgnKVRBEem94ifybjYy/L6yb2boKeopihxTUpUtoqjNgON7lNOErkAYl0qV6xAKFK
6oLykmZ87aR9CJuq8jkJs3gM6niH8n4zJu1J53u9Hl3yaprCiSZlgpctzhg5HGM6x+gmuGP0mFC7
mqs/8BOeTysDtv0lPA2eA0ymPo4glEODd9eaUGlyCxNVIJ0aBRMrNjawB435lZAqdQltRRVw3qbn
WoxLWZPkwZbvgBg3jtFsKCI0NrVuOyvN0N49iI+kiJvHwCKnXWfWJxVwJ8PsH+FevGFZfOTwaa9Y
1F9xbK1900NurYG0AtFOZxIYpIrThpTMpMKjVkf+mNfPXo2yapu3oiPhXTrWZdvXS1JN28dt/9DZ
xSEtmvua5MsaCwC1qoPzGaLZYGZtd3U/+9Fs5Jsi0SuUcJyvqT7gQq+L6UrXKePwkhanq0xvE2zu
KyeK6FCryls957wm2p6WISCoeQ0mCUeHvTFQE/mi9L0f1PVFrQN+Z67sAA5hK//SqIc03hrKvpKF
g40B75UDv3+VKp6bnHYj1LHJya91NjgpXSmFY3ablNifTdxzVdBQMjaDs8qQ7K0Bq0BXRe+yDp5k
7JbkO+dmp+G32SXczg/kpmgzjEV1iNiO+Pls3rY6R2iQ3+xhjPhFN4D1xka+DTP7vgjILPQmFO9A
DpxFterRqGlwQR3mkrdhJZtO0vp51Z9p+QQiIKzJ29MiLQ2Yd6JyNcLfMsFl29/NlX2ZRwZf3rm4
A6YuHkM7bbaYdLAPB2GCTb7g3i2mqxpK7IriJLK0ca9tCCndxKkGwgXlbOfVQKknrJ9mlu4hMoBm
AdK95syHW5i0wDZ1LMG8wLIdrK/mU2nwYTvotIWzAwkVgluJICXo5D7wqJobz56dLUVJle8lNkF9
yTo+h1ixCu3e2jpF+URGOePlVE/ErnWY2kBotWg4n4Q2nOclUaJqmr+pJgD6DNiNkGlFSxV0D4aY
sHtw2+KoDTxyYs+7dbT04NoRXw47fZNzwF5Mzs9lkHnrzC4sXE50QERTh7RY0qsiUxmubFq/0RON
aF1a4Se3U7Hnhx4JzcJhNQhRSyO5gzalr0CwfFD3VAIjrV4juK6MGsM7PtsOm7ezbtwYlV8rPxxF
7VdKIS0W/jjejTS+TFN8pbnRB1b/ccnW3qpS+7b4B7EKR4BFQtP1Y/oIIBe0jxiwihV8xh6jd7cE
ZafaLz2zBLEfXlosG2hEzAgoDTZKOE6DldSwNLRs99qBLIkzij3r4YTcb43pa0JR6JevEej3FZuf
gt7q4DHs62EldIxeeZjGxI2G9wGD+l62w61VNTploVW8qQZI00aR0E8fRC8ZxzAs0C2fXgdsrcFG
S+Q05v7ASW0tM6faUmewjygPWsGImTdmR1eBngWkwnN06bCih6EgLaMnyWaa+OLJ5qEaJloBiBX3
E3J3vk28XoN7whIpXUKrVlldURcAMVZhZYitLKTiw65WxhBdCAhulC8dE1S3VZFaN1lACLyybZC8
Y/5Ef5ryDZfkRjD1b1nHJ0LooV8QF4v1ORo3AAr4G4V8Y7sYHkk1nAFCjrYWg9gx6BbKmsHNCT8z
0oIp53U5BxxWa/Vk5hpydRyjnxvBRaHSvVVDUXREgtNmVuvADduVO7U7Z+KRpTXPMfdot8qOgcNY
FPCXqqqGZ/q0WIy6tarzs3wKPls9u0cl+ISNhw8kpsZnufEGKruBRlStnYkajtRI70fU+A2ik7Fi
JOF5OhIrCWucrCYOwA0K1OwPluKycrxwHc3zp2EYYP+V/UbA61yQIWXRQOWH6NQxDvO9LYirJwm9
JdIOPqH+FNtOeWoT8C0mEFeN57M3bqFi7EXePMmyfolDxrTcyh66UtszHPpFPd/KsfKnZL4JBTnj
0Tuj4v2miUjB2BVSFIRrPsXgtY7T6yGKMTmlxYvnjvTLV6zeemH2L06EZcRmRPEnluhrS/PueXjf
BXW2pbjojGrQq0Qbz8FfL0f0txmVAiS44xdGfdvnPbeL+dmQ7omaBbjXyNnrYhyXVlbzQkFcCwUr
CpOrmO6M8RNm2rQeWHyoOWDSjHC8EJBYiVGdVTzYoTp9IsMYa2+wXseYAXUc+EynjPFwKd1elVWG
98iq9Z0d9HCmndG7CE3SqfQMHE3iN6uqbUFeirI8sHAUB0FtzQXBz3u7cj60MP0sW0v3lWRdTmgr
X5uGo51aK/nEJ0wLgXDj/0bo+j9NErAEttq/0gQeXrNsMf9m/7V+7X5s9fztZ39XB5aVgyt0YQvW
Gz+sMFzjF4ewtStw3LrsFhbTzB/qAGZh9h66Z0ppQX1GoPhNHaAi1NMlOWw6PX8NY/8TdeAn0vMi
DiwLEnYXBtte1nOIF9/7YpywDgFlScvvn3o/3s+gnsUqewVVvtb8ZP3dZ3T1q+bwX0WXXyE/tc3/
/l9sWP5NixC6wdoGXQMMl74IIt//OuEMTQytYsa+ioPNE1ngkxaBzlVaREtsYXIM5wwz6aO+8aB6
kJCakyU7IK+YK41jMXdqw26QMI9oP+HVY7SYAzZ+PRGLdBrvG35ql+mYBjqX3qTQSAeEPE+eqykb
j+E0BqvJ5S44QwOBFYWflZHO3ERhnj0r1/PTfvok/kclsJm31oYNRkomSWAFrOgsyB2rZKCa6y0T
ZLrrsNJuS5IVYOwFMr/orNXgtpw4Zk2c8srTz1xN1+k/8KIzO0m6qxr0L10K+POrTCUILTW7/HWF
MeQYdrQYsU1vyjuvENhDhtGy37kZOOSAXCgsrEOH5sSYyJPBDlymD8ZsGjr7Ti5aPJXLBh0Y0Yop
rL5TynLOg7EPD4FXORDyzMl3RTu+yngiQ4lxxQ+omNhxzdYfnXKSoyureB2oxvgs+kCO3GlIQ1E0
VFGKXSX1fjLiYgds3twYHh7GvMCgyfq3PRiYDbcqKMzPgtNItLJtOt/EOOsXtGdTSAWCLdwomDw7
6G36HbUQxb2WDmBvorbZObk9bjuoA5TXeWRLY6k3tMup+Z02vPgBAmtxFwjcpEk99Lss1Gxtk3px
8FjPtXmuUDuP5mxk41oGkXtsR5haM4iK+6VZAxivmIxjVgSL8aDLuptIFUD1w1zFT0tS7pzaxeql
kDEz+Kijjs21Eq94WepbNlj9lZyRpieVNQcOavUHjVPmPobfep2Bz9kUWdtdoCnJXeSl2U2id/ne
0GJn3Gi8Cdevp4gLIioB5K8FecaLiEIXoDhZbUO1T7x9M+s8C9vefYvJhu01Zs5NZHGOy9M4vUmz
ucCbJodTHTnje5oYLNeMQidmbVZ+7SzUqiofKRGHXGgK2gcrnd1RTfv7SvRFj1iQeduu6NgQVuzA
G8JRXMmbBljwjd1IVokd4DGgxJP+GoEWfDFpfDjv8sb5lJFWDWu4eFW4CQX5zI2sRvcqysmK0Ctl
t2sDDsnbyDfzCVhT9k2baoAeqa5Ck9oAWsOcjDdGHFa1t26VG+9ao7OwmKE1qbVjauE57bwo5lOR
UfXTzLZ4VEtHWcs/BU0nGUHaVXV6V9nK+eCkzULF1dP6xDVMyrvTsotaa9xXxTT3AmqNRjTXCmdO
/ZpNurRQkLFijprwxpwbbUq1TblUq3ldWp7bS91a9NW8lqERfivNpY4tsoKTF7stX5C8rLlel+Y2
t04xxRc1apVdpc0tGBPzpreXKaplPPTsspjxm3F4pddzIJacd4dhHu0CjQ/SDTeadsmyUwMAqYlG
gGwpB/AMNewp89AOoz30F5ylonOsJku7+djE764mm9uCatj7sOJ/jePSQeB99RGAsRBXU2AsgT9r
wsIOZPoqCib3svzqM9CXaoMa8UMgsBpZTDvH0FzzHtFOkq5KDqbrIcYsNQl9mkY7oTnmTUzm+Qh0
TkeKLbWH9KtjgbBH+jEy56IuzCH5ZppGYPrkZDm7cNKI7bHIZMdUV9eQZpq3NjPsnd6N7mkY0PeU
4xYVCYY48ZMmzIjojTVHb3RRmr10Z0e62eo89TloI+n+pJaXgAoo/QmENz4HmtA2VpY4fKh1uUv0
GcMQ1nbf1TOJh1mkZNNM5ISYgGMx9NGx01GYw4X5DICwvCaeTKqEJTEjsdNsRMPhRWkuPSq2V+zN
vuvPWLiCJFPQGRAxi7VCGb0RHeKVlzTZ0XaTiha46Vvd0+tcEbJYtb3EeohHf022kGISlXkrQn4u
yNDEOAxE1bYFCOkV8k287co58jGUg1Xi4QtgWA0kNk1xcvRkPjcMKTZFOgfryiJLiSaY+rPRti/c
UnEXFj13sKG0TxLV4byVPV/fXhfHxWG4scbAPlqRim8qq5sPlUd9UJJI2k8xeG9q1qE8Jia6vlZ1
wrieUtdy8Cje8pXbeTuVsCicJjrPbOBiO6Ho/olG04w4DFjuCa9d/gBGKt1mTKgYdiy6GAyaTiGb
DdvOwlyYymnYhg4mylS1mT+3hrWvUj04U5oeH4zOkdcD6fFVC5R9jX/J3lAA3Z+srNduLIJmN0UN
SWJuZOXPmL4P+LLkGbbTatekGSQUpKR1QKcrYOCIImHAhRsrgLc3DIrXN7bx5iv5Wk3ltTXakrx+
ShEvGsN9kcYTpL2g3XgRLviOp3dGgMmLrzODNmi3CXnCyGzi9KpJ4yaO02yHTDy+xV6kr4EKmmsD
Ox1fjG5faD2Ou5bw/j43Pe9kFGbLWs8weCKQEez2ODSqazAiGi4zU51P4eRU8GdystfxnJKNnW2d
4YN6uS26bHOYq7m6TQAi77lrc3sLk2FXcl7rV5pXxOBYpH0cISAdUov9caeiLMOuMHzSykg3TZ1+
og7lbyUbff4fNmT2gRxlRqAtNtaOtWLlTvQg32oafiysS5ethXaMMQUlLwpRD2n4fQjQqM4UOKp1
jUrJ8mYeNubU0a6He3IvUsUWMdWxu7rLoTerSaq2Ggn9zHV2FajW89IrvylQWGz965azVIQw66P3
EMEtA+wrMZBN3VmmrhyYB+F7/hYKtAX+XwuGTuJpl0mJSbILmxKnZ1EftK5lj5Ea7VaapMZzvu8Q
FoYSuXO2nwY7o3GybpoNccfkHZ4vIJ2gD9hklYQvwjExHrWhHs/GWOSkEOhkZDtgRK8NIWtt3TRJ
UXD6XtbB6ZiqdC1Si5etq6zfaSqG0xUPWb8p2WrflyYuNnpzalLXLLn0R4yQ0S3CYLKvqmTazUGD
KGRYQwkYgP1XJbrfcpJ/2lqAz+m7PR1lJHiTCPIxcVkcCnDG/zgbU9TWUzuYIbTLk1OSKePZa0fv
qpkOfzOG/+Uvkj9XWdRmE82TnVp+q4p5i8Gj30tzghfCBfLx17/K/PlN2ToLTIKFwjQtC1b0TwM/
/LqyptcPfpCfvj5xJe7MTbND5LoYXgs/3FgX8dngW2seMQ8tkNdV6od/e+4wfzx2LLjWH1/FT6ec
oKopQg6RKZoNT+H6Lt0094dwLzagCdbzzruOWRCuuoPumytKrff7eCt/PQb/6V/3ywv2rzXsb6/B
MS2bP/BiF/vpNUQ0MSdZwSfRecmayvJd7hLDc/iv7tDoN1RnrdL2DXTIJqzglHgTq9gZ7AMl9HFy
nbsB+/z7Slw3IoPKQNg8OLOqaqsg3Sr7vkyN1d/86ZYX9FcvmA3192c11OcpckNesNgN2ma8be7R
ei/EptxlJ9iem5X2Wh5aYjuofD4bqO1f//4FS/6Xv3+BgX1XsOGVAZPX8oEhVRAJ0Nf6pthGl84h
WxUP2Wt90e66X+2Wf/pHMn4EjP37H2l5Td/9TrfOuWBFBfXp3NgyIGd+tIWX4Cc39UW5RUz/uw/5
5wairytzMTe6Ok5Hcg4//cIExsKccmW2vnbZ+uF+22+njbNOtpfpHmrAxrvATnakLnG/Fts8Wen7
3xqY/pFn439mvsmUMO2/u+r+rZroJm5e68Xe8X266bef+peAg/wiUEjcr+zS7/5T5xcC2TYYOhOF
TH61Ff0h3mAI1ZcCHyQfgV2cl/CHtcPhjwwcX3hYP7jL/xPtBuD4D9+QX50daDbLf6An82J+vHhY
EntkNqSOC8p+NggpXIis8LaETrKFTKEO1GdeZYIo6OQ5EYYB5rYpDC5FDZWiUQR1UyP4xuin+bYa
QIHGubsubWcXR6W3riaq5aH85AIoWi21c11mGU9SnPSaG9Mv6nrQdJlzEpdppoA37s52vCkUFgoD
0tkjbIx87ZQeqY1Fcwyj9NOIvY95ESMXVTKAX8LzufKgn7tvjORqnXX2LeaHAhIyUmaHptlk2BIK
xzjgL3yo3DDdO4vwKRFDd8KIwO44oY6cg0A6LVKpkToeHlDrdVpk1BBhM2ujGxt9FRUDhMwiuRID
3mQF0FWJImst0qzocpp+J3hSsTifNQT7aRFyky9JdwhOBRovQ/657gRPnS2oR0UJFq79HC/qcBie
0eEDqDm4nU1JNrWp1+JLUHYCBzAVInO+yM3BIjwXKNBlmuUYxNLrvoq+AYXCex40YMAX2ZpnAZML
oKYqfNI65TvxcNbOUGKN8MD5q971dvtiI4kLpHE697bNopWbVuPsA4IsgKIM6n41+YmVkk5wakBW
ySK3I7uXi/6uEvmNsORNF3ew1yh8Yks1fLKDDtf9ot+Pgzb5xqLpawp1PystdP6M8BkxObC2JCU2
TRvfy2UvoC0bAvifN/myM7Aa7y1YtgjgMz4b1goMGiGG0fRMUoZTsHdQywIi1FhFgA69aOBwJ+wo
8kE9S3YWjWKpuSwxnFKo9YTeLpYFBxUue4eNB9ecy142fEXIV7SNsLdvlgUJOEKCNcvSRFvWJ7Ob
ecc5KKOtWHYr7FgaJaAWYb5m91GMG/p2yl1eLEjuZT0DLOPNTpnvY71RfqSVT+WyzEmXtU7OfkeG
MGfR2C4b1Ck8vLOfLAshBcQOeQPiKus1shoL6xS+CpQzWzszwnJbV9a14aqjSDAZlfHtFI9XBjso
8I70KdWW5c/KvDKWRZVJcGw3LMureFlj6bW7d5fFVrasuMZl2aVrcKMoAUAFcYce+U8XGxyOLxHI
mVU5yHZlLqszc1migS/bOLnas7wAlqSGnRvPkP1ZuFnL6k3rWMLpsDDrZS03dTn/9mVVh0f7vDZZ
vOvLGg+yCoOvUXGpENWrIG657PtmC03HkrSCOUz2+GY6qiFhGsq0ILXFeL1SdppfTViUiI2wWeQL
+lGFglRyx+67deG91Cwh+Xxum2UrGXrRB9z7q4l1JWDEmJRYD/hEzDp+KfexXbabtbApOmXfCbTy
BTDKsB40yk+Wnailuo+oYYGr4dIJEbd2sHZ4i6xSe0Ace0gInzZbNxA27FtBsbABRq7Hic751lr2
slXMixZ8lYh3zc9WGzuAZtI31vwoH+xWEha8s/AWrbU4Uhz8UCw7YMUyOJ6pKWQ5XLMkbnMTWB0H
BA3TMU2izchadHLkgS8JLpBRT3Ya6OGVW0VQo/te7dOI3l8VM9nk+NZsJ6bYQaZcTHH3TBqqOGhR
O/tUFDxJojpbEmvtEXmFyqdxeJ3yGX3WzczTJMZbzqZI0VMLejH0ptXY670/9SUHlzJJ7nByVLeQ
hafngSkuaJAOZ1e/teSggEcSmqdHI9/FLcFGolRgfRJ9um0asqh8XOkaTMqdEdBoDCSc44iS96Tp
PjEWDIg1xSZs+rtUELmZR+ub0dI77ojsNULC13rrVlYGntg8eJta+WKP2adkQddn8TntxNrK1vBm
RGP+tazsIPMgv896WZxVbZfuUlWJM4S8+rpSLbu/WO9PST3HV2qOnUs7gdIjWlVzTVMa0AZKe+Dz
6y6QAUK/CoFoRGjV1ClwRwMaQe8Q/RJjfSXbxDzakfNJRKJbgf+E8kXIdsNWNOTgR56nH2ecH8p5
SHTk9k6NPk/0ch3F+ks+9NfsUygfiRN6SkR/NJzpfJb56A9FqDjEupB8hg+Ylx2EA8PdV4791PfL
Fneaj3koiEPY9xQIh+wA0SgR97pNP+nJEe3/Ezz0Bqyrs66EfcfXfETeKA+GPeyLIgd41XgO8plb
H7zFnaMLSrdZsgMCpbXBL8qFXN3pjxU+Ct8IsK94WrMxNdB2rX1FuuayqlFs6gFEkiEOxCTgk7Nv
jfXhjoSFou5vOuc+xg7ZDFDY8NC7bvEyKN68XRCfGKcnTYQnjuf7tnImjBnqVLgowxaXXhKX55rH
Mcoj9+t7A88gnWQFXGiZ0c1bPvf2+M5t7oX21m/JYNyMtaiQ24dqzeedQwZHniyS7Bqil0Gjb1FD
zlaPWBEKHOjRvhgQtCPNfCrC4qHqEOMIMRe+VSYXXY2zC8F4WyQ2SkTmD1V0Fbt83rN7i43tQtPk
BmsOUxKEy57DNXhHtxy2DOSXamKx0tXVRRzqdwOPeb5g1u3s5b5X1Nuuxps0eVw9+VVc051ShuTb
rI6gAqMUdMWTR+g5NoxtFQfH0pnPJofpSHlnQc3YY5ULP5samtk40B+7Q04+dNT9gKJcAgnUr+E8
p9db2v3SIkxQ1N0TBzzanXs2VLwrZNkrViySvLXiMFJkL2mNOaaO3AM3WnC2Li8nIg0kdYh/gzv4
9LKcpYVm+F2KxaPt1JvIgOG7Uj+DQsbnJSTePLLbAm8bEcJ2083inQoEXA9u061jiqovRVbKtaNV
7RXNAuVxsKz018PdPzpz/KcthX81ajNj/7lV/AIjwf/9Pz+wEv74qd/PE4CbWBEvKo+r/1S55f2i
6wKzOOeK3xlRv50pzF8cfmrZ+iLXSKpy/zhSUHIK0IAjhQS8bXEaoUDrH9jFfzx0L8Z2ltQspCWZ
NmQb7ycRKjHCOWMIMP02hmFQjavCOATu3Xcfyv9vD/xv5xbeC2KXx+nJNWhv/fHcUsCTDtuks3x9
Aj+cPLWGtqvnv1k2/3SW53RkcMByLQPf+7Iw/7lYmPxbpjU2b0Vt5q3cDjvr1J8wNa/xXZ6Xt+Hf
HuZ/Vpkszna0qS3vyebRKX4SD6IkoqCzMkysc5+QvHdxXZ5iFkCV3px53fNff4bC/PH0h174069b
pLfvtIol2hS6OZBucDGUf04Mv5Bgo34X1h4YYMiPZ6rup1Nm5JlvZ1m5pb68vw6KfNrHhZ2DRyXi
jRlzJixF7Dsuh+l+WqLgrU4ovOA6JKhGULy0i+xkLuHxKpBih4nYD2v1rOukSFYhXX73VN1ME3ei
EPQuCyNXezOs2lhIPeFOihEBHBwDhMq4oXgmmvv+qge89ZA0UQDPVlVbUnmYzs04dS7yNlO7dknH
g//p9vmSmJdu1eHgW3L0uHnkQiRiIb2k7GdSNRMzqJ6car6K3ToynP5ZhnZ7o8rWO8mBsrM5YG9L
O+VELMirz7TQax9lHlTdKtVoRDe8OKMehNWtz5bSukl66bLN0SGLgVTVYJ0zJpCVzvTrZjKyg+nN
4kkuwVAK3PJwT3ioSxcSLUh69tzs2gzprdKq4oRgsrBmfy9EdpvQS7E1o9o+VgSytmboEdCSlIkY
QY/zJqzsHkdCPHPBRlQZUe9NG8ZIqvAu4Y4AXzmLrIugsYILfrPYanx995mum1ioQ2t2D/Ycwaen
BmNrcEGsIg9X3dIE9EDJtb4mMAQ6V/bifayL7oyZJL0k9hk+etW0rJ4HoEGTrHZT1hGbkB7gk1WZ
tO2TKXsDRxWZ9ShJa+qQBhGwxnOEfdK8pjxhZycqkEHRZ/XJk5fO2BEgqmMZr1k0tpuqw7RM/ADS
bcFK+NadLe9Tq1W1qSsn3Utj4Og0JlCGekowj+k8YoJPy8YnbC4vkrSsd0rX7UeVm5x1Qn4FY3ZQ
BvJYd2mIpTlqAJ+QzlHPpo5hd4nrTuyBO/MMDAFPYdavlkGph2fjvR+m/pqUXv0uWFk+dYVuX9kq
0XlURv+PvTNZjtxIt/S73D1k7nCMi95EBGIgg/OQJDcwZjIT8+iY36ifo1+sP7BUJSnrlmRadts1
K6tSWYqMZDAA/P6fc75ToTgiShDpqukkf2TtUsOdUti8timlM8fQ6BfKNPOpvYAF497UVVOc44Zo
Ph+Q/C6NlXnf1ArUs7bs+HroCFRslegmwJROytHegBsTYcJbjDthV3rmXe5Q0hkWITLossIib3u3
mZt8Jyg4fO+hQeCZIwWzi0Dz7Uc+cvEOPkWFkZZiHJzjPZfZFmRs+YQm2O0anRaHOBbejmBe9mwq
rz3n2LqOXA7endYegAvcekh7nMYu8NEPR7Oc7R86nOLnBaP4Dud9B1ETweuSDcd05E0or8ESc2Sc
TMjWnqsh4RjxhNmF3VJcR/O2qG33XMBm2fUT74gc7f7OwzL+rgpk+XIaFVeYSwtov4jwfq7L9EoY
BYi02cqodS0t8d2K/P4CdEF9zlGOitQqd0jb9WWoclyrMh5RfASTIGx4eREmTsRR3nHnb1To6JvI
ic3bZJhtjOgu6ZopaXH0moZxwHS57OO5aU9u3tFyzO3ymYIXxGEx1nsSMdGHrsviAkaz/D4SuuVK
neL2Iq97/yaXcn6IK9VcEWGp9yM+zJotgknVK7bpbR4vZIk4b9lePT4YvJm4YTkipcLUr00Uzjdg
aIodD0GW5ADYT3Ms5Q3uxRwGIuA86yL2+f0yZhEw5Tep00Mi/OqgYaI9TKNw502Mn2PDMQDzQRYV
nxQV5GdN34uYJ9xaQAWhtPWwFsAbUI+TL119UGQKTlgcFuAiXF5Vvs6bJnHSd1vPHAdbVz8VBrIW
a83uosLRcAwd7DE1xc+nTpeQHuHTX9sZZtjK46lsjQOgrXFtYYYNs6udiEUfzh6w5lOxqbFZbomX
wsZvSn0ybKc6EP3CVkVoxmfJWGqkyXLxOSE009dhdPiUKRrON5IymvdZdrjPzQ7HAgVCPdkyckNU
HqR3WI5D5Pwuf+gnW+yzcElPNbbh50ZG+Q3Aa419soruSj2oRxHq4ipaeS6+o5JghEC/Ja1cB7FQ
9YMdIaVWYbt8ZSdnb2NziO+jibisn4XmlYhEhW1TVVciH32wFBA3OEnby77IJJ/DIqPjhhj6yapJ
iRhcRefF6PvjXDXCpN3SsOnrS5rxdsWlgR4RRruV42Te+s5oYPnxrNtReOVDaS/uXsxDu8tTG2Kd
238ifICOTFfSH4vbqWswAo1saVkiZfDQpookHHmCyGK1Zvs3tp20dGEU1dZMQiOoC7jlOEuFeHfN
JnwIIcO/1XbpXI/kzXLiCFw0AfaOPg6wB7n7dDQ5Rho8bYLYodtYexQEbjKnJ3xTKmPqjm0a5hc8
oSgsoj7smAojv6d+sMx3cJv0SaZxtJdEzh+kDSso66k2Tl0aF/KkLF+HGrg/v0bHetQyK2/6Ocp3
xgBd8S9Ekz/OqDgHvXW1buEftpSNqfwnYYpj3lBjEoff7N7Xw4+WulYvcg9/MV/9YUZdX4TplEZc
hmuiRZDI/jhd9TUGqbhueBjrpSm2AFVlvtV/pf/8rDetrwL0ldCo5OaEpfOPr1JqkQwLvnOevYAL
GR3ZYV/9+Q/y87ulUCfwXLqK0wNnBPXTuyUMO2GXXshdm4UYq9mo3bAXgsOYhvHuz1+KOp8/SnY/
v9b64/5uJI1DS1UU3YudDtpTHxC52VZX+ReSS4f5VD9513/+ej8P3P/4IBCftS1HKnMtHvr9y+kS
2gGxQnOXUkkAR5MF/prGGZhTWTylMYtjWnE/X/NvnVz//1TLGI89a1Vh//P59uo9+njPv5d/0Mv+
9XX/POGqXzA7Q/bxCThLzqagWf6pmlm/+JbFH3qcclHILD4gv55wpfxFrSqbT4gac5Dki34Vzbxf
fLl+H64V6x9/8jfOt/9WIeXiRvA+s9icdIX98wG3X7AI9RAAAz+tt5AHNpU6lSb6QAY5YrHw5Dkb
t75wJton4uYJmyZ+0vqx6OJL1YE+GcSezeHJSdTW9a+pYt3MC+Er+PV4lZjQ/0IFN71/u37X0iuX
k7JyHI6WP9+IPCxLldNINotO4rzzUC2fB8o0dl66GrJyq7GvqM3JLqdY+kFjVvh8VVgw78ddeKoc
b7nDNiSCzrcHAKj+FND01/OQz/0TndO5vTNzSIYeEbIrV7TOWyiJsnN3MONk5zhe+pp2nmtiPp6r
H1ZZ6bessMYXiabS7JN4pD5jirMvOXQSsR1toL7HuO5p8KVyjhpV2gLOY2H3l6Y0y1MdJm2BsCim
x2KcjBmDYohnaopjSihCQuzFWY/ejIXUQ6g7oGPOr6UHfD8YwxA5g9qk4a4jYHwqoUL8cFqsfpve
pTs46uy+3vCTeXtchwU1tLS/ss6EmN9pT+ytfuz2djYBBRwK7R/avB4uLcPLsDyvS/xWWFeGcLal
sk9tQvZRjfd0L94krd/e5FEZYm6TEFLozjzZauV7jIBkHnDm4riuHUO8NCXNC2yUyzowRuoj8P51
HJSijA1yBH2W8ysrFwzhfbs3oHtcVjTXXsd9GF23UpdHPbjJrWNV6S3muelxogj32LYW+8SooYdl
MMLpoRCcvXuReE/T0JlnfCbUnuFk/1hHfTA4LQ19wSBlAd4aw4kkb9s27ZbSS+95xDV/jOPFIT3K
u0T4y7x1dDJRizub123bVEfFYf4LTNyC8KaFs9W1ja8hDvyjja/7kjJIBqUIqDUSidHde3naTtvO
JBrZNkb8NnIg4s5fc8yhDZnfUS6Kwdsk7rK8T9ZnAWIeLWSnvc5d8TU1OfS57/MWz10SBSg0Pvpa
mD8mDctM8GTzXs/ZjC3Jre5z07SvGHC9o8gtjK0o0JvB7dYSp9K7q2Oj/UKSwcc7Y4+0C2KcrY24
vQXR5X+t6rA5pQjNx2JMx5Pbk5cHTa2DyRLFM/XN4dmcaclalcaKzo1e3MH1a6+IsonnbvL0e9TM
FnjFsJw37MVhAY6Ujzq73tWhuVk4znNyh08rdmjEWh8asoYDnN2uJcOWWO5w02hG63jjAioTW1ZI
fXkcxsXjNE2fAmqo5YJ/8Tu6N/mmuWFvKiNbng0Kny1SbYr3yBst5BKaGqlramDynPMmw8WHkEUr
iZw7mg/M1PKgKc6x6t/cUdjikJZFnuxhJI03cE3Fg0CTM3cMakaDb7hKvzfks/KdG5t5g0iPAEvr
jK6fS0+Vd7lu+PVPFasIx4AoBwRHfri1NqatSlkMbbRNRJXffeHSW2sjMuSGBYa6KMMSL6W7PBWK
BnlEUhqac3d2bto6oofWMIZ3HwfahU7T/FXPoXWfz0t/mBzDfzYTPoQbv/XHnWA5c+VTU4zOCljl
SzQa4taaaTvfRFUbHWhcpUdnKvwcs2u93NOi2uMdmzMkVDOZqEYPK0EQq+IIVQCYacsuaGAC8OOM
thfkhj8TnXLce5iOIaetPmmPI5jpk1ZSPSbgBF+LkLCwb6rmPEVKUo8yZLe1NvMXMy6be55f+Y5N
mg7kMDZA4Zzu1XG1emxnKn6VUzjoqIXZn1HYyltA6VSJloOPo6ix/V1hk9xD+u361zgFJA0pTI9v
QP+jYu1QC//RwvCfrU2rk+j3di4QI+uIZLoWa2Jhgz77w7BUmj3ephptuNvhm93pbXIR7t2DuasP
9ul3Q8F/s981/+q1flrw8hlKEivitcat2JrbcocQlAV7KwDGwKWNzeJrv/eQL3Z8PKjLijd/FTX6
t1GUfJHJVMjpAMoKrsqfZkN6fQbNsjsLoILke2srIBDu6Ofa2m/NAA1/iygS/PmP/VOYimlmfU2X
Ym9JMyp8l5/G32rhV0pXQRbYmwErF66ZcuOdOqbf+NLif/7u2/zz6/30My45SXgS3xn+jM1uINFz
Z26XR72Ndwa+9GAT7yi0xzK/bw+czOL/mYSTbj59/K//4nTJbMq7+Z8n4X+L/f3ra/45BRP8s1wm
TErV/E/32G9TsAsWiIUkMGlOmAykbO5/nYLVL8pEqfD5GvxjcIX+NQWLX/CM2kQCBQ5SVAZp/T0i
trN+GH+7H3wm/1YRZh2BgQIRUP3j/YC8NwmJSOodkeXhJWnc/jvI3OJky3a+F2ad3JqNKmELWOVT
4xnWmzvracdMnR6qIqZMCPIdmJyRFQkMwDUfZHNzd5z2B46z8HouE2tPA0D+pZXxcF3bbFAjnCAU
IVXOtqp79TB1ubuP46G8bKkqPWXtbD0aY99/wYDTBpB806emobIAaXh4naXF8lnrCZc7t7rHbCpo
MZSVehnrMtmNTOKMCqofH6VnjQuDcaYunWKQr+VkrYhp2hA3o7L8w8j2dpOOawMS/SLRSZbKvcvE
MEVM+gv4DpqK8q9uOPR3Ux3R4UWaD/Q8LZncSmDYM6nKtCQSImZq3pyFcbWfB2hjBLtEtu9aK8I6
WuOdsg3GbW8uSWgTZ0nfwEXOFaYlCh7YKw1+vuuMbH7L4pFv2uB6uLbawfyOiV88+Gh9VyFjOcWW
uruabB5+OZaJb9ZMI9IsxvjctZPfAB92WjrlkmXi6RJi+RozGrO2qvOwRbn0ht03vkc5Q1e37pEu
F3HLHFNr9nF0bJZu5Q1nq23pxuYd5qEesbsJps9OKtRl3z0Ql3GqnUW2sd9GwAsxTFgGK3vUjYUM
jOVk9Er6lVgRcfVLlDviGf9W/IE4VB5D32apZxR47rKigHHYNvO3sc+n8tCOLftWkuDqmNIgjGEI
NfCEf5qMjRz7FsfvbId3M777DjeMHd5Q+tYb8FnXNrOqcYfuadIhK1SgEvarl3Xydqjz7FWM0jhC
3F5eSdr7iCd4TZD/xRkgB31QFDAcCoJtd34f24FPAOKKI8bEu+mBtZocsBjEctn8dnrDhTNfsUmO
CHxRgZbQ2mkoavpKdrL4C0lmTmtIs24yWhNjkIf3Y4JyRf83gc7iM9sZAghqAg62xtWYZsZh9Ex9
WxCNvZzZzcKwiqtzHRFHjCcYLSVOtaX0dNBlacgCGLKbS5jiqjdLvYdjQ7ZVNwDqmnnYaT4xwRJ6
I0QhL71UJF6ClFZvoqs1hEG+lMRF8YaFug9m1iQEVGCvEw7yNr5J79y4dOEG0Nd4EWlMe6ZH+CK0
YD+omeMxgNXkQN37k+tS/ggTE0CLrp0NlSs/5q5rA+4weTBjIYAl3Lm3Yg3qUhUTbydBeFdqDpl4
c0iLrtHecg35xrLuQeK7+AHB9e0tkImnOopFi/jiTQe5hi3KNXZBdZ/z1LYGzamhKgABZ6Z2HqXs
W4gDa25DZ2F/qDi44qLEpppB/JldyjAK4jAbPjDkRshDmW8z810BgAenVDQRFInXyIizhkfCxBY7
mYMsA82QOd9sqgXJFPOFTVTYL4lsoayscZTJZ9W9hMW8D9ewCind5jSsARbyxP3GW/LiOBZtvPUE
hMvwM+6CA0sEHursNlO8nfUcrYhx3pmkRmTZzFQWkWEUswuhI3UPFlSzh0JG9pUKa31tVhWRHHjD
P4w1sIPfLXqWPpcg6hjI6LHtjoWF68TVLvYs5RJ6WxqCPVk6602WNB61KPVo7ziMoQRwlhQfdioT
c2/mpfyYbZciRV8Mb5T4xqeUA9KVS0I33rSzZwSdYTcnszHAjFitj/xUDX0N3TbCPactSTe2AVS7
5Pyac4JrrH2Ft/TaFmNCqajF5qRSgrCx713PHHz3DRXywTRFVHHOVKWNhmvdDBKWrOnMMCOs2H4d
O0mtidlmGA+5C1AYZxj1qYhwi+ajhQkYRin0aNk46sARuWDfUnT8a9KY1ozWKuCpVcojwNl8tCzf
r2efZwGC0ar6oVKhAFqrGDhFNtQLK3a7Fx6HyNefuiFQBTREt3ThZhvzqi1yBgRZ08Ka+sC2ubD0
Lrrj7JuP+SBg7uBD1DntgrVZSZqWa/+wVvkAJlnFzEgja+qlDH8Uq9Q5fKqeXYf1Z8EODp9hTO/9
T310RJ646alsOHWf+mnqpdVlvIqqpqV81gafWmu7yq5yFWBrI12+wE7FQCzyRlsoK0V2HLTJ7nsV
cG2YGE9T3nqoUCW/jC6yPgjHEssYczykhTE/SxWPD4WJ1bNuSTBZq1ycNqQFT6wfIsxoYuEnaN3m
UBC+u+5WuXkoZ/oAx1WE9uVQHutPZdqpIFHCWXU4ui6EOnd0aSFjr4K21LXcy1XkLkVl7cfUGpFH
KdrZpJ96eLJK40a9quRtSwEubBi0c2mkkj5rpbi/rOL60hnzKaKi+04SBNMohbGBHLMq8rjcvT0g
WHVvDHIlXo3cJWI44Dc13RmQBQux3AlwNM52dpzhhLdkgRyi2/TgGGYkN+wt/fc2yqqvysOKqjMF
ciUM26vKFBSLug0tFmg7JvcRqgUq2OqMP2ETYTLsueLxd9SX1pAQ3ifXHYNq9wfaENbaguKzwmBe
Kw/wNabGI1u7+nZSLQlBnjBU9w3j3bR2IRRpWJ712o9A9L7f22tnwuc0+j9r6v+SQgqHjfCfTefP
7339f/63/n2q47cv+3VAd/xfCHBgQ5BM1PzDqr38c01NWR/0OtdxyE+sAI7f1tT8CWc7/qNM1tXk
9X7bUxvyFxNXDR+f1b4Fn8P5WxO6a64S028TuqMwEdHKx7f7/Lae/dMpGj9mZw29drduye7Wlim3
GS8ae0RzuUx7V8Q8mjp6uX70fQ9PiIfBcvZA8l7SiDm8jBV9vJtcyOwa0d8LuF4meiQcc3ULRJTW
Nv5QBxn28gM3Kn0vK3t4HmkLINxAPheHh7ePFdBJJ+Zf0QzUu97z+o0bDTeybn4shBKUi/5WdGw4
icnsvdkyz0hR8iQXK+W/5uQS/iXef3vioF9zTbI2Y0na1hPLlDQLSskWnskl2WIIAwgXJekBKQca
Y99hQDfbcDc0Cz6c2lKA4LB9gl0rgGSv/ezzpOZdIiF8VhnEUXL8aqu0ixlkisC5kT2Qbc4gLW+G
OfJOfjLI/Vg0OC/b1LjLFkiHtSnBnCDyBwt0q23WYdFBK682rgnBzAOMHsSpScOmdsTWKppoS/mO
2gAvzDe5OSa3HmZSoFQs5fLWKQ+1QWJ2qKS746m/GtUJrxSYkIHyjeo6IoK4Jw6id7rI+qCzqQWV
3WhdoUjER6Ptq+OIKfo2cg3jR5444luXavUqCrwV4JujHw5KXkBHXUkVwmgGhmn553w2m40iGNJv
w0KxyW8ieNtR5u9L4HaE8BUbX5mbx0UKeKkla4zv9qJlQMRet5uU2mWWninCeJg71l77VfIUCRG9
+CGIRuag6KqM02hBJxDN9CxyzwpfeD/D5obo+2S+67ntTgM1c2DClU/1qtk94gQitDF2/amVlIBL
mY6rwap+zGy//YKHmTJrNjTgzgcg2wC6G+cCBozYkYvQh2ko8ieb+eQ7PR81pL56IoPRuE0NZL0x
T0A9EUGotHnxKbzYzJKO8dLt25NdZO4j00dJrqg2CSjEBjW73ZBd2k3IzxEiMGTU4p3BaBbfHb9Y
HvLJl7c+A+2L00zUWwwy1XsKx+QZDgHkzCVbgqzCta0Zod8anpzdvuqiH5UwECQMZ0z2igXovik6
Wph6w8U5LAtxaOywO63Ml2ua6lwq90IOM0DD9I0t6uED0pnCCDL79sFSTVruS9VgFHPLxLmr+358
Uomu91VYOFdlmXb3A6dr7H0o3xcDzvY7immdexxrcheLxA8cvFtgMAlOHChcjO+5Yrl45QrDjCqR
kUaoHOYxRVJ9K/2eHajgyc6RaxwDZ2DZGnFneiDNRsJgcbDVZwR9QFjJAmisz2J7SMfsrKVrvI9d
HH7t5xZkWeIyzsYxBykSV/STbCNhGm/T4ur9lHf2veqz8MhMPT/FVkliHRpHfi0pEDmn1DOUVHBG
VbhlL4oQlFThczOE9j6L+E2SBA6xdAOiTwfzgn1DfI2ZWm4K7bag0iZOL61QEYtoTM/bqZ4zwGIW
S+HGVTMMc1sz4Ip3cJvOF4wtSUZkPZsfS05LXwkhudetb+ScxRyDktx+NXxUyrmIGhsrRGEp0kDa
NbmoHbhpq7HaijikEG1AwfKNnoMD1q5mLMotfgsyYI23xSzGYaQVLYu49URc6RDwSWpe0pNMoWW3
cNYrRbP3DM8+VEv9HCep8bookzOku0TbhBbCgaHu0BDY2Pm1vTZoiX0hM2vL2qreDk4ZQkOmvnup
dItWmYf7klqTwIkGY29HtgFARwGL0DGHGOTUnTKr8OAS07hWbr0c+bTHF9z31SaT47LPypgNLJuc
7RLb9anMEPkSsgz7mZdE+vH9Aw1JAHp0KDh/N/PRERCA6CMVb3UWD4E5xsZ9m2cQhr0uec97rzhm
OsG9l/v2HleYPkLfa14L5cRHycl6Z2lgR9xgYB5LtRyy2VbfbM+P6LDCuTlH5Po8Mr/b9ZCyN3Jz
CIoyCXeq7qbjstQuaCGVnNKcq49BdFPFQ03Js8pPjUq9PSXLRJNhdgbsvJZL4KLplgm1vKrdjqm8
JScihsXeCTWrd7tPqRViwtunWaNoemek28RUWu9SjwIxNkVVfHCLFhNkZOnnMS38b600V3x6R+Ph
0NAs4eYhoB0B+NEMq2CJNApyHPfnsencY4WQfMA8hI+um7f0WPhIEz1N412PSbMydhGWNRKO4czj
vXeeTeGMhOXqqj26mGlZL7XzCmfl0IfBcwmJX+IdO9QZ0bxDVNNUPXWfuD1l0dg1keh8GvSyVsiy
2kq2uW6LC8cK2+chrZOLyegs3uY0T7mYnKLba63ZUzDBJl/i0YTkVBevPYh8i28Vl9e+zvR1UrVo
TaH+Dl823rclHwtV2uHWGRdSfIq+zhon0xYNWV3MmS6ve734F0NBi2tIUnPtdmg3JQ7Yy8Gpw1cq
zyJkTIrBa04FwdgaBT0pzXClrG65pFQz2WEtLveLuxj7rvK8h4RY4U3aOzFqMb/HIRqdrz2m5609
jOo8jC6fJKt22x0ynL5rtK0um9ktDubU2ewCVU5IBA5Ju8Ka0eS8l64burum81dK+JgtUAAXgwhp
WUbxoeFebm0Su3DOwqn1q1KNxtRm2cmGJmB/3LLOVURF7XT0wUXI+jQYjnGVg1fZg4NZ7q1QTLc0
HiT0E4f2dTnq/B41oL1MrMxd+YQRGg/mf3RDawHjHBZgRDemsSxPDR8P0nR1edP6c3i2vXlZk36m
vAURmgM+mY37LIy+zbwh+4kugLtwDMVzw4T3lZ1XCD/KW54M38m+MKGZNxUfh/tpSa3LHHvWI/9X
kqBR41M6hc4t2TM+U2lft8e0ncuT0C3YxckmlcazM1BG5OEESwEp8YsZFDarJL1NvSbcaWy3+JDN
5rby2/KpKizr7IaGj17JEgMqkdWHRHF8tqN5k6OaWaWx9yY//dBdS1ZraONgzjKIvSy7LybKU7cs
oKiZEwhTGxAy7g2A4IoS9rw6Oj0kX45/9rlhIfWCHGh8IfDc3oZtQ9rXSIr+zm4n7zlG2AqAFeCg
cibjIc2VevCclGHNgkBzr3M5P3Iybm7IVk3HsvCSS0M32YNfZctLQoPWgcAND9Kp4lkSFU54DcQL
lgl4OgTfiPXFo+33FNZIeAuLqqG9Z3N6KGFkPYVyLt8AgXPFLVX8YVuJvkJV7u+VX8aP5H2zR+xf
82mJqujGNmIaYftIVu+WwTDjVaV3FUG1P4TGFJ49S6d3A35Pjo9zb19YWUv20urSIZhamwWcUFa8
E1Knr4PVmj8qoxHTmbkg28u6i0+lP7eIP14y7gxdu2dbCvPs1rH6yKuBudF3yoIF26wOWe4bxsYK
+zXSpPHt7ZpUNTtIUup5jtI48FFY7zgtz9cu/9gHiV1WdQDeR/8wc688NoMzpHuchdlR0BL2ZiWE
UalPSR5CSlWObZ5bj6qlxCZpm4T9OBvOqyZdJybqApoT+uCScdOd6w/gp8u3avSaq6wdCOstTjq9
ElqGFpxw3Tqb0UEiJTVaefeFIcNA0gly7qpI7OEMUqqGlv2QWAk/YEkmFbQqJZs/ZrSxXcSEfvYn
/L4pd03SflNuX2rlluCuR6iHwTj1dtBqLv9NjZn1vZ3m8XmQRnYFKDG8ctKB8T3Lc5NnjWyzYxxR
ZewrOOHNupSmiIVvrWsqi+UyiO3i+GzkOtl9SZk/wN60Yv6RmO1wi+oMwULJWD5I1uLGzpDCoLs8
7y/DPkuepTSKL31e2c2uE1Hx7kKy3TquxZpRDF24z/DksuVw+xmsLjIBHQ3gtpaU/cuEmvGN3TVK
gONrvDSz05xKOMDTloqcEDB4SBgP1t7iHYx+yu6xK6/DtBmrryQ1WohKnQcfqlLusVy8egjyKcE9
V8+G88jGJH3AzEyvQUZo8L1kc3Q9jlJcN/bU92dfzDRpuoY4F/mwHAvDAhklh4R2xXwcXv7+SuP/
tczYr1sHTvb/WUo89O9D8t5+/2+2FXzdb9uKdREAIQSzlViLdH/bVqhfHFyqDvc+qDL8CXuCf8XG
2ORjtKMvhpY0V7A0+dVUJ35xcAfRvWu7NPPidkVq/Bu2OlBFf1hWsOxXLuAMFxnUXo194ifte2De
8HSeR1DWsUYUjS66nc+BFCu/UYv6SjFqZxsw3SA+bYVFfhydc2QwRWySPszOVuX7jM15HiKf5H2y
ljTwsHZg/r7o9QFu5OQ37PWhHlI6FUwu3PCqkvO5XR/+lLwrGLgWG5E64S9QYxj9sATFXBu7iptL
8kPFs1gnC7+oy723ThvWOnfM6wSSNaV9TERmB5CC8m3SZjDYqH5/HfM+vJCVp+AyLOrgZcw2pJzC
CwuS442zTj7VOgPF6zRkr3MRnSLhtllnJYfnSTD4+nvoYSuPrV5fS0rir1n8DPc1d50v+EJCcuJh
dqrWQcxTyRhuRjxC3T5bRzXgAExt/TrAIc5Yj2NseRdZVjYJU/466/k5nZ08FZgARTZy7IgNMQaw
gJgREUqUEczRuiY3immctv5k0A7QxglJLcvOvpgRdDsY6NZmMTh6OzK1dtovy6OY6XSrG3X0jDk+
8Sa7R05g/bmUVIv7jMeBiiEbE1AzkQ2WbpcOo7wEhZbuKjJb36I07569dXiO8NofhoHmL6JNDNdL
tPLPsnXk9tbhm+zwxCRoLl8xMsk7ex3X9Tq4V11rkgUKJ1QCYex5UOYHjjccwD6H/nX85wMuMUch
wAwWoQpzPSWU63nBzT2emOsZwl1PE/UiAIWzzrrw9cgYRyvVts51ui/DkJKZ9ThidcAkxHpEwakX
H/tRiJeizHmk9i3Q06gDUbVUYLLaULwNqG9068r4obUWHdhj5r1RUAuL353mo3a8hMSsTA+DVXsH
wM6kqZZl2ddyHjYlN/qTyPhb0dFJIzqXNT/bUGxBoYA1lNMC3oQDW5uPIW1eqb0b1uPc6nFh88V5
o05JEURjlAfY2Hhr+6nFUcWh0JU63MbrQXGaS0k2Od9XxLUCnvzlTlZFffjsuXcHmK4ybTZdMRmv
TNXPmc7gu61HU1Cczck2e5dIN5BYvJ7hg8t1tjFSUtW0YfOeN2O3jWkL29Sfp9+FyLCv2AhSpsbp
GDVwpHWLOACiWx8zIGT9PZ0TyYdExwuKhi1aKTxaxkSGv7PXDVNPIcyTN66bMScTd/yk3jYCrEnA
gsZSg9/vbmrC9BT5dvN1qerlEqXU2VRMj0cvSVmrZ417pQfbvFCtQ12Gl/nmJm5orB+1yenKz6Ij
+avuw6mVH8hOZcfekOm+KHu9AYsRX8+NEZHv9srTXNg1syOa6LgCVWKzGC/ZH8+BHPP6Fqsg3XxN
ZR8RVuMNPdrOYTKdhf1pV/iovpBpNjUGZ2xf9A5LjaeChB5BbdF2Y8BCOXoriml+HCIrf6TfOH9o
Tb+5iADdo1vqJUdT4O2nRoX60rRLjok5218Aw43XS215AM+78RbSt9yIWlZvoQEQs+h0AXjVowvN
ieW+HbL6bdILgA2rMEHk2EhIjLP9N0jpS4fnN+0vM1+0L1OchxchZ/JvhupoeOVtDQrRT19UaraH
CjJGurEFKd2OQWdbc39+NErMembZl7fJhPMBax0N4S49fmeKsWWzaQdFQimpEzc+Tl2hL7vBjj7i
0srWz3BWnkKBK3dQdr0rEUwvxtqbcUJM6alK0uXdxO33GHsLt7/a5E4uETaRmWrj2XQylMO5zfIt
DS8lHQW5cRU27vJ9iVOqCeqFogVtpx5mV+27bMJqAq0FPU/NnLhPzlrbDR/4qU64/XOe6wBMkJs4
TFFCxcOc2RdhAxeQYZ+3Y1wGfU4oiHhtyPPCrC2aF6VESclt5200eO5jFc3Wtcop9WBryw22d1o7
20xUv4Ov9K1jK0dBot4umHhn3eIGtqNUrYV9cffhTQIAa0mLz4byk/w6cwAI9LTcftSYA66tMY6P
6NHTLmvLlCvNtdVxoVovw/uQ5pe65KhlZIO4pjU8m1hQkEuiRb18SAnoHEb+pls0QufIfCwfSt/I
7K1eRrJ4lrlEBH7WHodoiAbsaR5/a84P0T3RlPTCHc2FEz9w0I2iYfUumqh0so2CoCzl1w1+CCJl
D26e4ZFnyVldeZFmBVaK5LlFKQlMjsk3UeyNHf4MG9dBa+CqpYuBIgD2gWGghcatSZyDRSv7B+oP
kNfvFPeGBxerJgXC1ug9s6Bwbv4ve2eSHDmSYNkTwQWDAgpsDbCZxtFJOn0DIZ0k5hlQDHeqU9TF
+oHhURmZXVkisWzpWmZG0MNpNBpU//A+XrHJOLpeY3kvIxm+rvleeCO4ojB26peRtuaTFWusyCyd
5j10wyR+gWOZaAYSUb5PjW48VCNFQ1YjBeI/BvK5K0JxmBPGSwUV2oeQsamUsu4iAKQY1jEO8xak
SxbdhFGnrmLUrwEcCO8SvnemHNMaS4H/8KT8hRsjnGzH23POzU95nhfvaLfRXWPM2UtehPOPSUNO
aPgFOXLYyB9brzTvuHA1L3PEUmQLteh6GCrz2uMB/BDGbXrWVSSJCDdJMMEKnLGt1+emCRH54NhK
HotkYGTDzZI3y2PKhs+fJtlrLCYde94u76LM7Fdb17jEUqGG3oyuesxFWkNENdmUQZ13cjwaLT1y
0+ZoMBTujdZalIwzANglpcEHjK3pmmZ0+b202ubKA+4DwSUf47tOnwqQ5ul4lYLhcLZdVVQv07hm
ZmWY7Bn/IlfAd0vBe9bc6T5LFUyhVCy3UsX2TS3JfK9zuRPvec15FnIcA55vUFfqrBLH2uqtHagL
1iCAqm8KyCcHYvZgZmgiA3Nx3Pmm03rrEkfj/DorOLKbkVsaEacKWEWdOfENFWP1ZImwZFq2Tt9Y
NBXnUm+7UzbOzjO/AYg8TI3iEkzGzUxh9hR2Q3+WZdbeeHNUbQ1u7h8LxsOvFg7nDs47ESqxGCM5
F34qzcgY3CKj6Dlv6mo3dMICgpZTNk5ksVBCB+weTBoEtsXwzHsW7WtE6TnCGS5pU0/UdR9bs65e
82LM3mQcUgSI2p6NkiU2H2cTDq67rSuUkbDhyERM2ZCvuVdFy74cxUjshfAFOSktfQ69bFLbJJlp
O3aLGBJf4Q7+5L+wvDmdtdxNRkSHYCWiuniDATCA9Jgkpbld3MY7pWHWnsp+MPa4GtOPelwIyGsY
JnWTqgfOz2RX6O5HxwUqOr9R+ThculmzXsOB+IBt6ux9LWq+rYwq2S7cJ4NlHs2bVGbTKwn4OGCS
vtlqnO78xhysFyj641pY0XY5LPED02XWrncZWl04c36kwpCULlzjdpmW9uINaXYZmNn08/UhMC1i
8kf6zjd9mFoskKjk3gBkdTMq4DNUJJPr2RznXWq3+rXdwyry0yzS9y2QNV8VBhTvpsvP3iyW+74z
8ltO1uMRkEt2VzZh/8NQjXpuNW85YCGFG2LS2sGslvJojJLiAsT467Ts0q2+6Pbe6WV6w1Ov3Feu
Gb3OzZg+lj3FkM6Ik0MTCyuYahfq+pq8WqZRYJ5qzsVUaXGy5ZheZOjMxyp3CZCJ3uXOUiHS8Ku8
uJMg02JU8ybHKzhVYRlHfgkpOYgMrUfhwX7iTuR1Jdt4YXwrCCp8dwt2HdBxLGKbFSYFDRAgwp3e
yvveSihmAGsCKkw8HqoYze6rwqy9k8C2IzBYVbd5PboHB/g1i1JD85j1Rf/Gx8R0007RuLc76v8w
wL3nfuSTCcZA48e57twubLreOzxeDX/Qu+GtFF50D2fLIYhsmc9UXMr3MSvrk96X9Yekg/HTiwaw
AmXhxQdzWKK9wbjRpUKhOBNwci5E463X/1/kgjVO/z/KBUn5n//Bq/FR9r8Dy3/IDOvX/SkXQJlh
dU8HNgvP7I+i3Z/hBpLEwiCgICymRwgf/0MuEN/4As/RdVrpliABwT/6rRcY3/DtdZQED5QvwqHn
/R25wFmVh79kG2zqf4J6LREH1AlouPJfWqmqR5OwdYs8Dzj5FKyCZUApJ1ibX9e5Md1CJuo+C4Dv
N6ueQCQH3tsNLgZmsWf3UjLZZzJSMZXhQrygbvun2IRoHGeJgqteFB4pAKOElOAOxGl3qCDtsZuk
84LmFQ/H9Sa4bOLU0xsUxzm+buGe5xSHBnvxsznRP7Usiyjae+yTc66px6M3th77IHZI4tguxK1T
OjIKYEnngohbb2TBhLGLrJ9CsIBTaK5xZV0fn/PWtEq/p/r0WcS2pfx6Gmg8RNrayhtib/KxJftt
mMj5gY9NC64/Gwg7r144tWrdxJJvL1rxyP5WqIjgYkuaHKsDt8FK0TjX7cI09fZN1WFpRTRuTiN3
gF0f0Ybhe4jAA2TD8jkJFf0ikObsdSsLH4p0HrHOcZDtwFF52ncHPvHt+NjEJvS0lBbdZwaqnijn
YDTvmXTjC3+Z9N6CkBsHiQmXbhsXA9MxE0RObwveHSevq0T0Jkynu3bIaJ4srMa7Lla8zA1bEvFm
arzsPpJ2zbmMG1fBvdVxd65IWWKxqbsJClNykGfLmIdw/VuMV10/LR9gKNVVPyV1ttdZxHaDqBmq
2IchT8eCZ0LxKwNZmQRZKRe8DdPI7zNvGX7qOUPfaYJHk/KsP3Jzbq56xgur3TJhbjsmVPRNNdj5
iU5odXRkGr+D0ukPsqzktnFHhxvVFD2Sr3DOidfL7ahxkmBBraKM2dbdzWzJ9MydJCNrMciKiSYX
fMRGpCO90DRZ2ueJ50wgjWr4nLuUoXdtjPPnKZn1M/p9R/8F0WKnOBXtSk3TufYUHchllmuOsNaZ
YXBnBgR5wR9UFCtsvzpXcPlC924wbXqsHEXBk1fTC0+f9Uca6svWInC7m1OMsA1iG5eviQkLVRa8
JxEQstswiZprga9COmL9l+J+GH52iyaAULhiH5qD/cnuH/SMkY1Fz1XFd8FmeUWQF2Vm082iPY8o
0cVGJV2JJ9C1B73TiQO4qiPb3YLbc5kWJcpd883zQIAdKggQ7zCUwr29oFDRvKVY5fDj3ZJIyM5R
OHDcLcxW3+vliqSQ7MXwRaH22CRt8sY7QHCGtLUqZULHdc4KVNATy9bxnvuu+ZxDYblXrMqTjFLc
p2MuD/6gwVNhYsKNAna+ku9NW+Qk2KvISUhF5sYxwxxeQ+Wa85TVzRgevBl1ZqoG5+iFNXyO2DZ/
4qzlu3SFwwSzYO3AWxZz2BBYNh4Fn0mbhOmWTcuo/VFjxNdXpqs90wZASiSLAt6xL4o7vDr10zSs
+bkl9HVVx6ls6dwpZluVtBlLJVgBz3OBl48mxQzfWOsoa6w3f5phXpLkaieOXSNTPOaotO8ic7wr
y4H3ls9tckcLgLoZbxqKgNU0tW8QTldeqRW+GWajbxdh13uEGvMiScRX2/UX0SdeNL5MumGuFXoB
4881unNezLxjstg172cuzxe8dotXc1jSH6G+RuEnr52uYzfW3vm9ibYEjAxSrOFsBXZnxyeFN3JY
hDH8cOohe5FqFilaK/dNc3ZlEHudu9WxYN/FlEUakrAxPIoBkWgb9fZykvrITFrCVBEevXPhQMdp
Ns1ZIg7byeKE500Hi6bhFQQI+2VGrzzzC8mpY/HSy8zUzEfvSQZ7QpfACkrKkTEqpKZcJ9XrDo4R
0L4IL6H0WG9lbcF3jVo9oa2Bm22qKr1xh2TZ15E+PIRR6JyqyWl2Cy3r792M67yp6sk5GkwdfIaa
tH9w5V6MLZ4dKE8n7dwCFchGXvM03botsG1EMAIhobAAvjh0jEuD9GkxihJkmjnu8yx1zeZA3pFn
IOf/9KpcJRUEKGJsxiq0gKEV99UqvsQtPE6xCjKCVBLVwVWmyVfBxrNgpYSriOOtcg4fL+GJR1v7
g2Z5f27c0nqypq5qwH6gA1lfkhAs535vhV38Ayxy+DIsJpxC1ImAB2/hD0Mkg2XVmGyO3qtgMt4y
IUUJHeudWbvIebbqRN/zwRoeqlWz6nKWqAlG5z0XcIf3V6YzEoTtcBpWsYv67/x9Ybn457JKYdNM
mpe4n7thQ0Z9uEVTvBojWjwk57T0NgohDuO4TY6ZcOdNUTnF3jNLlliHUF6VeGZ73RvnU9q41Um0
1XhkY2D+nqYMaS6rmueUc3WzUG8iMuSmO3NV/ZzZ87ZlX8SfeenAUV7VQWOpjL1gsMzcmKt62Bmj
eXKNOWbraFC70dPKQ7TqjVocLWeyO82bUZmokQJdcomxFxZWew5yVS2nVb9kQjDfJYkMTzkssatu
Jf2n7DLNm3JVP4s+hNwb63KniDad6PwM92xYxTu3oJ4aWg3rnEQweV5WpA9botJrJMlb00lUiFqu
CxGRpWZNLxmI4NfE8ByXo7ldsDq55pzaui2o7Kfmz/orCiXMOdq3pOf5E2kfMBfleSEYcF4MmAeJ
s4NwZQMF5jjeckb3F1A0exRzK2BaRx60IgfVQ150n8/IFvHSeU9dSmorUpmioAKtV6uVvGrZIdgx
Tdz7tW6mB7nwPW88bPKL6DpnGxMS9Nlc8vahWorTNDXNweioR4/zOB25uZh7OXSUDrQ1lVQXBAjM
hYWzaiy8baE58pbPtPQujOQYNFBgj6TKyGjlieEvPOEpE+UTbR3LvGNWHd9/6uqz0xvVuXcgTlvA
3AJqQeO+oTOzgy++mgRVvjMzJHXCGi1qK5eZpu2aHVSolALOYlk9Yx9pJqtjzXd9KbqqI3pWJGeY
suJIai68JkJcbvUGap1CGj10BIQOUbZYB2MhAkS3miNkbsSQDGBffRihVzHD7E6+MrjeT7QQjwtj
L4ETogoDII7DiMscP4EAsZsdWVpY0AWsmMfZpmmE8960Yf/EyowTkDZYXOp3JAo3YJkmFD12pxjj
tDTnpSuX6nnKACUFuQCY6uMr2FeimPPH3HG0d1VrHUfFPmHsRIvoMcxand2NQ1gnB+lMIeXofC4/
hnmoeEQV4cgOsVfXj9Ei6VRMsdPel4PQbkMleXMm/J5+ipiE7WJF8h5NX72NemY+0y/q9qrpux3n
y7Di0yBXO4/58QSt2yof15A19SKN1KuVGA8eHEP70DpWatBjcrHjM6bmN6rR1V2X9wQ9I4zATw7B
8HjiXjX3pZjS1yqurQFZDvOflSYdZTFxABtyJINGsZFp2FF36Zb7aTZ7KNbLUjL4li6P9FXSmRa2
azEqZmtMBo168/J1M/vfFP7vFL7JBfHf31TvhqR8/8//+Ccc6u+bKl/3+6Yq7W+WiyXCtdJzXPmX
EL79zeViSNHVYtrgj3/029YW3/i/LelJG8aM5E3wj3sqV1hpm4a+etq2wZ9q/Z17KsX+f76nMsvh
6pD+sc51AvpAWPjnfyEaKYzBWF+h78XSAV/kd8fVmNAzCnFMMK0gKDMPzslQEuca7jsgdARsajqe
1ZPgWOYX3Uo2KThAmX3BNheVMuQ0nDQWv2ZgGfJRGPgOtKXYI9ON8Jek0E58h7d4N8u126h+jQKi
wWSm28lYiQFVJgOL9yr0c/6nIMG24ZOK5MmU35taUgcxuGhiPTPSnEuJqVg/qBcBXto+LFP/adXi
4vRwSZNG7zdViJvcTPG1Pqy2a6G/ah4RNqMenS0acIfbtjy10fJjKHLGajwTfELNDgSO1ks85HOg
17N+ZEkIRLiLLsiH3iPOub2NAFGA/IueewBiR+Lwkpi33ryZmfs8Se8pt7vmOA5EpccQC1l0xqkD
3MNGVxNvF+WxaWhnxo0xhc1Om/t0W3bJI6O6BEVd/daIuuiwQDLex1XIvLZDysiKe29XJYwDQD6n
3hmF/mgqRo4JMGUlNcKSyErCGOvJGfRy33tWctAn6hRj1D1wpJ59Vh5BAOr0CFRt/9AUm5Vc0+Jd
IWhSDbp5S9CiPlJQYV8jR+dVpVnfYmxR8gGR3K+wZLlik+0VoJyuKOU1QuSHK165BNCzRyq9siEv
t/HGdGPSAiuPGZclILxxNYoh2xEo/qVWdnNn20ZgcrwfQ8X0HUgUb4m2JemszZwQ4rU4h1I45i0G
FloO8KGrClJ0n8a3FsQgziX5JQMmXbvOwQUuHWHtoxKPZ3pv54E4Gtw+IXasduW+PfAGRdU/5oSX
D6Syl8OAykl4s+YOSxI45qUIXA3TYWy7N6+u3iZ2JWxlQjDhCLNJRXHfsZTW8v5AIxnPrGtWd61V
s5TVksPOxCXRTQa3mnRHc8YKis7rkUoGwCnkoNnYtAnLmrewfSQZ1+FX3817U4FjYbxzayv2OXN9
N/Gk4zBSvRmZxf0d3E5cjg9jRPUh0rsbQPjXXqK/VvY4BHJVT+IOTbSxrAtRankMKZ0i+9s+sPG9
05JxUPayRy1lBdnksh634aXssvuFPUwO3HBjlX6jkaEJ2qjHfKOCMtv6TchDvm6sh5DKeNDJkkud
fE/H8ayvW7FJcl3EeckDqTyvaH8zsk7MoLJh2ncsDrrrqch8IY37MSQKp9vBYGHh7jTpyPKN9h0D
/ehpY7bTrJA5hbG5YsrxLY+8y2y419NsP8qUX2xpMhyZYqMAoBrT/Eb0TDG4dfbAMmlGuLVcAtIN
Z4ebnre+LURcH4YmPbSSH/fouk+TWuhhqKMeE+zTKvE6V/EbtuHTUjX3pDvbjZAJ/NKR35vBGa7i
2nse45mKp5s+UnhEi7al2mVcd/zRs40nrRm5YMXDjwmULYnY5BRNY3FVtmxGLio0ty01G2L93FqH
cqQR71jSH5LpmrR0u4FGMOIENffjaLoHU/f6rdSmakvq6JmdRSq4evGQ2jV7qtHwIdpp+79P6j9g
Fr+fuDy4/v2TOkjI34KiZs26TvrX/L/Rlvn6P5/Y1jfKqh4tOAm98J96c+LbipRgAISjtgsRkefy
fz2yCYjplNkIqAkP3CFa9W9p2fomLbjniNSubWNJu38LYC68/xtsAeTTRLw2kJbZbOK/9NdHdmqL
PpusTAW2SXzcwZUL7GzmcFh0REC4Q1kAETecMi9l5qmNMVou+y50rpXot1az3K6btKTP5heReGe7
zX563nhWvXXnCQLbRL8PGfPFPpHHbSvD59Sz6d6lzY3e0o4j+f7UzzTzI2+iR1X8wKl06ZTwa4La
h/nNsEMgNedsOkm9FZQyiJZxpRs7tn7AMFgMzhd3MfPSm7AB3o3MTxy6uGvHGA21zRr8+pFN0cLM
H3WSmcd5IsBV4Xn7LErPtPy4MjDU2m3CzrqiPPBOKYz9Cc0eL7GFgjCo8ZZWVRPMiz4FrFdjsekM
uJntSRDy2rSdg5EbNbDIJo7Oi9sepqEjMRrmMEVt8MBhHN8ZfQkxmJS6nXAD0YrqNiTVz3q3DZi6
ubMaM+SP1e+HYgYyEPfXmVmW22Kqrr1IovKJ1mV8qhj2xE7oTnC58eOZQ3hVOp+WZTCkoLMsNbZG
tGPa1LlqlDEGhIA7lkbkTA+mvk9Ib8+LVm+MKD1whLxC4L7tHRxm6LtX6Md4x2Fy71jTgYbSwyxH
+AbEuNH4PTJQqByIsWSwGg2zTJp+NfFNtIxPMmjyCCza9L0aLpSbW89ZsaTnoW1eF9PT/cZAB4QV
q1H6jyniV7Tn01RQ8s2edZCCbF4hHMpceWyI6toWaDwlGyjP7OC6hyQZ3SCnDPCZ08fYhFOh9omY
hy09rtTX5/Khq2A3F3V95vCJWpxEP8a8aPeyAnnazSy8CovXJnSX6FpMZXTWzPK54cG9YTq43Hgp
0SS0Cx5zhkZ7vI/Uxu3TJpCJifLAjyy1nTuiJScSOGscSxAGq+FvNKH5NJC5Z6Wm4qSwog1ZyZBw
LTBSgX5PG2I8e0aBky1k/XwDA+UHDs332kseGYehUIi6YOmtB02P8Cf1wmiTpNXiF8CEUVSXe9Ab
NodVSbmPm9xpaC0noOByjmvzVyw0FIwu2+nEO7btCC+7CueARn7NG05QE4PczJ9C8j+KS8oesrwA
z0oCPGPBN13fZY4VblRnv8JCfsnmiF31bni3yvwtdWhZGW5/1ZfeE+pnym8h0OWRms0+B5lIKZKm
rDEl56oeHwE5vLZefi5QNzEpVM/ji4X6mIMqvHzwACfIE3dFWLLTbbk5ZLbkzq6GNz6PdgUJ7ryU
oU9g9nap00MPJTGOup25pLdKZZe+iU9LrM7zELOZC9K4Lh/m1D6nuRo2fOtbXWdNZzCtPfeJn6Fn
fhiz9QuN/pEUFhqVRsCFdSUqYeUVrSde4bH7sGYCpsvS7z3Uc4i883czNJ/7jmIo7N6z0ZP2gLB/
z8ZAyPh58VLFfGRVUr1ZMZDENPGugWBcMkojddqT2uwZle07y/Yjb/y1NvnmllZNmR1B7764sPad
mmNoU3sXOC2wfbr3SePozmf8/aiSqzRxX1w3P0B0gxuRj1vKQpew8K5mr7qBb32KFveiNPtuiHN+
FQXiR+TyB7rlfOUCLPfT2PixLBImjSevEr1EFtSq+6zJznrv/mwT521JnXuXWwxo9PZetvJF76rv
prI+zIieRagYEE72Y2v5hVGfIxNqJeX8azWNpGpsdVUbkTolufWZI3jPSj+V3B8icDcYHOGvpWkv
wozOy+zdVBUSV0FJABNhX7XlPRiAs04KZ1NMJvm56cbrDBwoI/WHNPzsHQZ9bG50mVbTgWMq2mQ2
smuac6a4Vsm1ylvY1s96TrqA0bjrhCPesVzIeTHOfea96fpeUsorD/l+w+0vhJdY8NnOMniWcNPh
Q8LxJ97uKbMFh7xhIKusk2Jbw5yBnVHbPrbLWZqVvUkyrBXDLu5UyecCA9TXtjXfSj4zA3PpXhsn
IfTrAI42+6PBPdBXEVPL7C1QYZWdS6jZuc/pcJ1K0i2yWX71+fJCmPlRsWvTDDafMAkvKLXZMN+Y
BjtOkGA4+SnQ7qFs96KXZztB8jdgRuWKyAu7pQcLOO9NMZP7Bl293MQx+E3IOY8muEXmEnjCzjkv
W9fG/RrEzq5httzKrJt8N1OZ76lch+FAjDyVDNW5WXEXSj05d6mxcu35mzilRDqb4rOaaU4U+g3b
qdpWtRUppTEGw8+yEe1+LNkx/8zb/oZl7WRTK54g1pI+cVl7hyqxj03tCces8aUKlyv8ni3dRnOj
VQh7Hb/ArfY8GcTEbXaXBKwrz2YGgUdL8RilYFSb2biAl45veMFYHbN4ZchZvIyKBLlhOD8zEjxI
TgSc6sTmwTmbkDFBWJl2cvjfo+0/HW3/ZxRE8it+/eeBz98nYr7sz7SE/Ebom8Ona1qcRYVD7+LP
tISBoIQkQKvHccQfp93fR1oHVpuLA0tcEUwDJLd/oCBMjrTUc+C+Mc3p8DiWf0eFYsrzX1Uoy17j
FwwASQc56l9hhrEVTmVPVDkQiQSmyLkBOcJU4mbOl4aJFDY986/ErKMGTpb0Li7lGqhtcGtp7iT6
RTMN2CiOB0qKJSqk/r48Rl+53K7TuPJPgLvxWh3ejoDbfCc1bFpN3W1YhDfLYgRgq4S1HWwiiOhL
kbhtv2yuhtcAJ98ysL8WSzhotJaWL76+GmSVaTvH/ss102gyfMc5a9jALORpnWHZF1BergRAgB+u
NQ5QLsgNXtxsbg5h3ETPOnJDEOmi3jcdY141ghb7t9GMURBmz5DWkt3UZMYtr2ZzciIt/iDgZB5x
wbJAixU5o6rVbyWrLYd0lHRNuoJH7LDaic5qLBLjnV6d1WwUeaKf7C8HMl/NyCqS+JI2BNzvFj36
U2PC8AzjPk0Dmbr9c9fXtPbDkf3hyZyZ7sD01FOLEn+idf3Bw9OfN2SZaVEq+Kk+Jz5OlgB597JO
rO9izqg2hKV1X3w5rXmkdedktV/HLye2W03ZXsWcLL6cWpXa5kWTUbPXVyM3bKrwjSNAvhdN1L3V
eVzSbv9yf7PVCOZM213ZX+bwahPDjm0P2WodG18uMkU9/cOtbZIEJafEgGE8HOfBkPFP8i3w2r8c
aVB/Bh1TpEBaa1jWlRePP53VxkZb4UPvy9uOnTB/tdhMe6vCieTcaodPaJ007VaTPPnyy7W+WI5m
BZfPXe30cTXWYUAwWzJ4E4M7mTKQRTXpXZAQUT0jkttnLyuYqAEB8M5REr/eXq37ejXxAebh5/e1
oBDfxGgnw2r417BG7z0ZWc9YXPEeSl2OZklEQKvZa9yXX8mBhv2EN2uNE6DqgvfR8kIdBm0mw+2t
yYNaeRmm0UKRcA0mkB5CBFFhGO4rCAgXhInik/JxvucYSwQ91EmkWPS/t2aRpjhZZc7dwpXl5xhq
BCMYou9QgNa4RBQ7RCfcNUUBC5Hyw5qsKAyLa6ZSbrlXKferEi7B9xjRmMukLYd3b41oYJblt8NX
bsNcIxxDqnJ25drIuEtiuXCqm6aLkAUXjER3MNcLDCkN/fBRge/a8qbhUbqIBZsmt2xnZ66BElYu
xqO+hkyKr7xJC8BiNwHa2LVfeZR5jaakciCk8pVXUZMYPnseg0G2xllGOwHZVn6lXExXQXGGtk/6
BVJUdjbXSIyG/vhKMAn4LitEcpuv4RnlZNFjvQZqnDVaw+cVWK10id/btK8o2hDBIS9AGmdegzla
1EHni3pvOLPdqU45RZfzavUFbp6on8ka8En/yPp85X46LSx+KX0Q9R3LwKZxjGU00sTvcBtLQr9k
Kadh+q4zn/Hc2hYpZbuN2vhIrp9qTTGJ5SVbTMDXEiwM4BjyidfKMalKUc8db5U1lPtRH8sXzrnh
c9fO4eMwN9zGc1qrVmB4s+FsIXta9R07IGxhovteuV3i7SwKqaFPoRNNsopqdiPbuN26RW/EOy8u
uX1oWNfof9Ha4GdIhRkatsfjil2NAS9R/uhc3rgqp/nEjUZoXtD1vc6wp9UwvxGG0+gL6jUXanHx
M/YBM8m2ASGsHZHAVxoksGPI0Pm7O2pxeoZ2SeodvSJ/R76lyVM01rK2pOL0ORedRoTHgke1ofY5
1Zs2Npn+rUtXuy9lM49+O5P7aumISq5CrVv7Mpvn6laRyqrIGs2AZsuy5CWyq/VE/+UVhJz9BYD6
trV9+BduHTTFQJ45smV6RIpWh2hISE45stWOU6tXZ5ace8NX7kht10YhhrPcpkNM+UxnmXrW7OpG
mMrb9VPEzk8tyDttsNbXdjXm3hEcmBxxxdMFexo4QOqXbWI+jEmeka2oTDZYIXpt6qEIYYlXev7U
MI+1CtqGJbgot0uFHOTx/xS9o993g51dvHbg3RCaMSfUrDJl4CozuuElFG8NDPk3oJHEGXtnWstd
LoZ3UPa6av2kk/kvyoug7Ij/6Zecf/GWg3p3Zngme51hwMW0VPhIeGCwhT4tP2P2IENuEx88qNyP
ce4QU1jsTaZzOc818i7i27m2ZuDaQ7RiCGfeeN/jwSseYNebH3XTzeZJn734F1s8hHvkzLIUn3h6
+Ug83YRmya/gAwDPCGiMM8/6qWkqG3a4u16bZdrZV3WH04XLv7LEuQj8xJvOXmq7brezu9SX2VoN
/qWuQs+f1hA53itrOs+h5YVEBsFwpKcIe4I96lJPacVF2o0TETDxTXeATzGLaEp3zVxyPer1Nq5P
AGEqu7thl6BNvKCPahf6hZF6L6ItxPfeaamqGG7lwFGe2QnF6JWHNIPF4Bn8fTqdQRsTgSLZWINm
HWRSfIy22T55X70e8JPt1skMne8Lc99tdW9PmSrb5145vBqGizdnJotf10o7cB0w78opUz/hvGIZ
9y61opznYAqlBY6cYDfgHeTn9MfWw99yi//fLDgLNNZ/ry4/DL/+u3bz+kV/Ssrim42qBzjNIxqM
2/uXAzgcZWKmJKCgDxFAXovHvw/ghv4NCjKzIBSjEaMJFP+Xpux+Mzkp8wVsomEFS/NvHcBhuP3L
AVw6DFaY6/oGTrQwvmDKf7GBm0l2nXQU1PaRil/ZzIiHrhXv86nXt5Kw255mTOLrVVMfiMF2rHaP
NyVLd8cElcsnk/rSQqv3wRAIn4/XNIBYXwczJCm0A33eaLnx2S+rxAtskXDzeIR9YG09zSy2UdOw
9qVxHNbqpXnVF5BE5VSYgWg1jbLDeEOu1ALjE8Zbm1dy103Ls1pogVZaeoME3CLChPmBM2FxnYYD
011CtBRStfmOmk4aWH3FSnjl3TJblQVNbFET7omKLnWHHyrIpW14Sv7k+LnP9PKQlNFVuzjal6h8
ZcvxOlU2xpwWpj5W/3FgPcCvYPD4WTnlRx0+yImFWbiPGvUVqjLVZuAFpxE8ENrRqDzI1EPx7HW2
bJ3+kqbGUxFR75znIg4kheWtyMGALWDf3m0TDhBPJQicy3RAvHstQvaXo2jtGOF7o9tEWxV3LGBw
DfdV6HQsZmh0XLob5aR87xlI9MHKGxTUZNzVKRIGnTUPfn9t+WZbGZs85qdUOH10zUqpFjS1Ft1T
nJ0eZiAuAZ/wcCuBumz6XszjZu7BJZS2GM/rQXCPqTD4edg+ErQSmGjkmZIZsuYw8lrGXl5/QJJ2
Nmy9TX4eqdgXtlMECqbCqp3uK3oUfrqMF245+Nel/sjg8mtW5eEWxspn0S8Y3VRieLBP29DkraYp
3GUNBAlE35Fd67XP3M6vccFM2phT5HKXg6k5bjDPWsT0SEuFjs0PXIU+/5VU1kNs2Aw40hrfEhLU
/XBKXJBr66K7cm+tbBb7AcogFFjo3WZmL1d5736KBFlyYZ++Vcs6ds6z0tQHfM+a+ENa8pSyQXvs
m9aeD9gdKrCkUKe0br3AAL4WxINNYlKK5cDnaxkMoRsHpqqubZOOJcW2J7ZInAs1xmci891RA4BK
LnZyqH2nv0CuPkd9N2xj0pI+7sS8DW1psU6Ss9Tnyo6Gq6zOqtUvfH7EZHrdR34sJ3BgcJPSCYuA
0x/1axo9lRVf10hVhzK1hO/mkQigmIkTT+h6E9He2tnAO45siJb/h71zW1ZeSbbzq3T42jhAHCQu
fLHrpANCnJnADcGc8wcEEhICCcEb+Tn8Yv60une42ztsh+/dq9fhZzKlUqkqMytz5Bik80mrVXU+
v1dt6ja4BIjTnATwQu/r+RyeNSy0UQbWUrYu7zt8UhdoPM7tK0dmuqOBLi7hkQINV9A0BvcYT9Sr
HSi17nPnbS+uKVuhB7cWiPp38Bx+AuuFJHh6b4rwL045OYoulN1c63k+G8h2cuTuPhc1SNKLoAd+
3h+e4Td93ofqnb4PrQ8Crrn9+QHEDz+tvV92sh7Zxfb5KhB+2ebX1OEkxRu/XMhhdUurDNBGGu0v
dFO9UuskPmnc+wYwaSurV7/dQcMyI671dZE9r5NT7fhnGuHEoIRQ5fPureMPB5pTK4Z0dtC9ud12
Hn6A16seab6MsIlQ6HRx31BRzSC0bMlPemnrXquy3AfSP7q1bz2W9CRCtf5Gb6eqLTKoz6zvl584
9j6tF7JAOAHZHr7HoJM/sDJbb4V5mzox+ZAUJOkfzqED0N1FYYCHvpAXQjOFhkkm+l7cvARwIY1S
ZwijipzSMnLl7d6tXFi54yMrOxvUlzFsk9kPOB620+Pa0DFkz93r1JmQKVi/O/YzaLevAwVhQgig
4wPeLukQE6dj8n2lot+OBuXqOsvqV+ambyp85xMVowr1Fe/TSzAFaNibp3096YZvygBXBxZdlSB6
YqctSkoCknPsDFQzMPIz8irDx7MrYIrq+K8umGAAwxAQ1/feNbpZUHTThRg/hF30TxxV3xp+M1pq
HpBriKv9yJCch2O3ckp6IPvdiweY/Q0twPPu3uwuXEdV+xTSvAEhj/3JOd84J51AFRBY1WBguvhk
83Ccizv82IThEGq5CaleMLOth5ukxP5lng792um1PSL/5/xzKRJd5sWs/7Zao7OFJGnbLl6S0DlX
iU13Ksc6Nbg2vOk0oiCYTiMx7d8FWdT226WFLQ7zwrrJ4ftx1qdenKgKqUNUHGn7eXVIHmewqx9w
xScYD2+Wb+Xt+ng5De7rNoqH9F5bQ5j6u87eCoEx1H1xQs86zOEWc/sxxAvVIHq/+7AFfLqF6ZBn
1hjvUUWHtxiiPynunfpCndi2NUo6Pf3Yt85HNvEpvF7p2zg9OtM4zf/cO8i3DGmgW9ucHQR9nB8Q
FNVHdeoeMNwO2OJ8sB+42aP3gNoaqvVhjegTUMQuexiOEGqenNfpDqR68XkGtYM+1iePG8qrPR3I
5fllsvflO2l6Yqt37uacNhEhQBIHFhJ5GfT+VI8E9hDQmbRlc71+ueuT+xp2BrQSFhn93pAtgUd/
ZiCgqEX3rNpSybm9gPcJEn6UnRXQ8OX5nIK65MkseADh88vu8m4/ShVfOm8YHV/XCXKsX7lNV05c
UVvO78PxZVi98D2dgXDi+8pxrn9a3Tuk049rRDpoRjM1ilykK5uOrUx+OHKIfHCbllUOWKZFcamm
G1zXt6rU/XcbNxc7cKAM8re8nKxxfOuE7xyUCer2HYz0+0q5Numqoih+k3pfSjCp65hSiujT6mVo
OHmLOHtnNElWdYQ22k3cq+HkYZXz3uB1V4hVHa+0b6rX+7l7Zp+fBMEKye65CRDEEFP1i+G8iq8y
i680oVVo44IXeMjcpsXZsTJapUlJQFFgX91n/lydP69on2TkbVBSMO8rSTmmB9K9hIiQWUkMvJoD
Eq2Qkb2qzts/p9buUWdf54Qxv1HhPZfv2INv9Jvs2ve1KD7iVFoZ8gjO1XtR4aJjpOdn++ddO/HZ
QRS3ewtuPOwqGcbb+NI9b/eXlumg3KyJm08uh7OfBFUpVGkfqTsYcpR3SntHehpm+SI/SxSIeJ7H
Y+g7d/pbOfLtTdvh9J190Gm2IZmHj/cBqUieFAAP44l9LQeIkcIUYCNF4MOeeJZJQ5eYJxbTa73W
2TnbfJxe5dtp1ZMVXF2booCSpN2qLdF+IVDbpVMZD1e9vbKMu659J3dBAQ4vM7AigMexa1toUBRp
docYtoB6EpDlb4fwWQMse2xtmG6/QEpc5khwbPpXSPpyCG/mg/79dqwHSedPH6aZF/pyl8tu37ah
Wei0W9Py9clGdgbzCgGRddZUsaCUxYmiFd2dUVOGxdNChwtKEhIDDsX7Fzy5EI07k1dGV9WeNLcc
xMWyRcdG0emPL4PUSAnFB1Y53etX2t31Hp/16fNiTvcx7romeM/oeJDgB+kOyqqObsUQ4bQRQNuT
6RoNrLPvPIcDf4+oVVN9nSaxs24Vz6/2rT3nQIlWHzoAJP0cYPkX0mk3yEVGsc3yJNuD6++lK5s4
Qfz/stA/l4Uauuz//Zn034qfhofkv/+35HDK/vb752+Lw+1v/3b7LaAN/89/mxZZFf/+uf3Eh7+9
mx89D0CjAEbF/yp9+fdKUnOnfxxknUbFEqA6GVr0XDv/jGfmR2iw4tH+AY2ixvPv51hUf4YAp2Ci
5gAMzhis1b+33Vr/BU9D5ZfSD8dPqkD/L4WkBp79T123wNgBZjEme9DrgK2GmIef/9Mx1mLJti0M
mqGBxTPIzeja66mnRn1ZDF1g9/qk1K+6uP80tdO/U5b/7Vam0yy+PR//9T81jcj/8b4c/egEA0nD
DPzrfanHv8/kLM9mAFWDn+oLAlU9IcT0ZeYk//y2ecrL7P92286/ntr/8bj/dNv/hZOsHMBY26q4
7V2PX9JxB/IujV+PYvlQ6RR8iDyp/5uiL5xszSz+T9725rZ0NcNZAAkarGwkJv71aWlchZgxg/7o
ruvN5haC7l1YrrJcMnWfu9oU/GehTuuLDxJMfExt4mhM1+QeHdFSosanLj16mGGZDN/nMZbTADWx
bnp3efoTknfVEjBu8qs4ElPVMbuOGQS9YO867niM+QpyfygyAd2VMEPx0rSkrQdB4aOiIzqqRkdc
mnsZjq9zS+74owb6NP8o6hg0Loqd43Y23Z9ewDC4AcwSu765R+dtS7TX5rJ1AngOIlqQZd9SJxhs
BL2FKhMgpd7r2Lv9IkGmDJW70ck7jaBLJDHIWMDMr2/Lj4Jo2LfRO9Tl2kmVAzhI+4l5uD34vkUn
7K1tg45LZFqbbN5HRklU4XXe38AYYMneESQyZ9DbdHB8HGBQGNCahK8xhEDgd7LDuFUCuBe9g3ku
CyaBMU2efjZX6MScvCI0t/CpRps8HG4MJCNdc5rvgJYonm/yUbuT93JJ7prSverSvamX2yX9H74i
VKqksx6fRmDuLcXoqkpcppCRm+HPmJufPHvTMb3AceSLRuKUke7gDP0h8OcFNxPcMa0J6KAT7kfW
PkWBsKMymn20ebkPMfm+z3wY0sQ4m00Ax3WNgYrD3Eyqb4p2Ma+5r5g8mOq9u2vre5RFfBihW7rM
l5a8TAsfTkf7swAHIcDz+RwJTDF9zAGLGesAz9WD4xKf3lRXDSRdXj6duD606KEx7/F5k3r7tcPr
i0/ilLvvaDj6+JPzj6mX+ZQlMwYm5528nmwJVSwBn6ti715eriGJTo+bGHLby0nl2+dvN0y92u+G
522x5F1M8l94g/g/2gGKX+yox/wurqOddTKFM6ax7hE1q89a756/7cMObKCxTewZMzSvqBsO1vkU
yo7f8a5Zdg5r+oUkfeJ9g84Tu1qla3vSDmiXlrlaW+PezGIrNCudoFY30zXcVOHePU+vUWuiOpt2
YAuSRMEYSjhhi1IC/hdl0A46htUOUj0oDwa4rBiKNDKPwzPcz5qr92athaLP2thiEOxoYFTjZPpR
/IuFw2B6UtF9nvzeo8u09TPgNzjmu2rUFftZDlAsl33z/mhWY9Q1rFsnqELrmPu1erEVnjQ0xcqA
+LnPJ2eZMwV90zHwlsmz7LI1a1WpVDzVW7NyvL1v+T+2PqvENMxr41Y0dV3oqcTNDORp1KWK6rV4
7lSMftXvk3GbtszDWrXE5C5qpRyOOlF2FSZ14+DuZmP0vAaKzl45EF+unn7l+gdiKQk5aMBOMDcF
gyjrsxnOPWjXGJZR6qVeV9kMtSW+4S4J62XzipIpS9RaXxkdwxBXnaicd9ljhmyMEZAlQ/ZF1OKi
HvIh+sZisLWypLpHuVl+kzDhYxpoxbjDb47zXBgGnftQ/KtM+neJ8LxmMvVkIHNAaG5ivkG/sYnF
t/k2DMq7qeVdPtzl8mOp8eDYGNXW+bBDuDaGT9ZWgOR4/VaINFAL1dyzVBSBB1DFidNB9X/2s8Qv
QkBi5DZiWe4MwH1RTbOgwx7iVDgvpiz43UP4racw7T9ZcJ/1Rz4Ki6oOkkUaVIsLFmM4arbFQ+4+
bLrnIpvZnv8a97377D77+Kk3NOaxK2cJ81S6F7WMA2N7ALxGk4e0PexAvsBEjJmIl7bNd980cupA
EATWti3B9qpU1yPSQqbZ8xhvtcHghOVs8v1yfYiAZTHBljFgvt6TD94GElRe7LEtK2xQ33zfg5fb
zLK5enVoG5pAoK6JbtuOggdckRhaPjEazCx8M2vsz13gDLLoLCeTHdK2fjsolrzAIaaUOcdcfXit
ZzOnJUoV2A9LD7GZKI+N/IvKF7ZZNtt7BD2O7q0m1eR7MinYRR/D75sl0zxjOV29jmrGxkO1192R
mTeWkV+cmG8WAm+Z9bYro+atc2XmtiUML77TPJ3gJXkXhVuSzSe8uQdfZrNjHXGDFVwh6i+Te948
VueJmU/Gap3Im3yJm9v8c+G9hffwCrblZ5lq9saqJaEfIb0ycnxkUMzbvNWqEKuDWwv/PAHBqruS
s933IghFfw4l/Z9azOPxQP1MLd8FxKefwi1NGFb6qSE4ljWxz1PQqSuhbdR79RmhKR31lFvoSj7F
KeiMup7p/cknsc5m7T9L8mCaBZWJh14nOC9YEFTs/jnxfLtXlGMxSDHgkU6jJhBoy1KPS6IA0uw6
Xo9GpPs0aamoMu1gs1ljk7rCU7afeaWmHYVdCX22C42VuIpf7+xaLrkLAYaOleZ1J7VBYWGSeRfZ
V3uZrLrb3ng9arsKIQFBclyrF/KtJ7OXpVw72g4TqfrTpyHznxCrTJqx2QzdcN0AmC3vlRFfA6Yz
nE4nk80T01YG4N2Zf4UuDeIpqtRdVvN4vP5dP7GyzWJAjcG1J2sGwdNcjZctTqZz4dnGhVqP9uO3
bAYEmBxjw+5pLBbv38aGTjKx2byJjLitZmc05qKJWtiB7K431mQgWRWv8fKiEnVnGfkf4WdyObbF
uj9Jow4mJ3PN3j9h1s5qOfAfJolSv3mfX3/QJx7/CFu6bh1MfexAU/h+iditZDjlLfktHUv5g2qx
uKPiRtu76MJRkquK4/TMHsUYsYtpluxkpH5nMzrcmmCqPT7trG1LzpdYQDHpe2f1R7QkCQo51PPp
n5aew5DnD92TlMGWHgMfNo3J11O7jtiLIIq6Uj4P5DimLNe3HxRCduQB0n8R+lcXJVxbn9z5dD5n
xJ/mwrFgDLTu6I5ij5lkScTidcTysao9W/KkaN4IW7d04YmrO0/Hp1q09B8il7so19b6HthfVFRZ
2frHUTWtEGK5XCJaLatpx0vdvk59HbosfZZ/Sw5UdzYQ8x8h5v5k8o15o6GOt88Lu4s3cTBma7fj
450hrE31ZFI1gYglnz72LCAKHAh2BQUUvpYROwlCo2dH7Fjg6ugN1W3VX6ry6xhE21JR2hGxeni3
cA2iRL6/79+X8W+Phemt1yihyNIWs2NzHrDV7MWnnpqVweyGbfDU46s9Z2l99ZV0pDoeF6ugcvVb
sZXfqi9vQXAIp+4cXIB0QhrM17kI5wbMALMWOcx4zNPC327kNvT3fq71dDlJWE/4QYPFVJX4Ym6v
8myeYvrTnz91R8pQ83PPUaXZL1oujeaj96i1rLbKK09i/ausuSIPyUZWMEqIk7rJI9xHEP+p6/ds
PVPtnUpkMj4paHGUuppmx5+ijVoP1bH0su/ZyzupY7I6qRaXKPlD+dValoK9fJOL3L3oK7/VFt57
NJvNjpiDi1TW+EGcyBYjwMLQPHFTYak3qrGYRqlms9bFFoNOB8x6vxrMmjDrpft4izttc/7AtfQV
o2eEWdqjIt/YpjNiDhIlOl/5oqUJD5aNme/85e/usJi3Z2dcHrzGEcZ7QvZshIsIu+alh80SMfVZ
mYwTD4I1kx52rDEDo1IX4Wn+MSgDivGmiZ+awK85bhEOWUHKw/jP0EKf+i3XHT9dNxbPFqPxpvGu
b7kZnCWZerU5xXKcJKba4IbBPZWOHBMNcJHh24yfYRNHptxwjWgLIX7j7RpzN+qLZ4gdwn027rfU
t/Ad/P3gV5jfWelVply/3O9v/HpzQyIy/t3YYLg8/QEe680ZxJjzctMcmGyxU1YwLjV9qPtcpnxz
/ZJ3vS7FjDc+Wg845jV/rdeoaCm6LH77aj37PbvYvb5Yn30kdoR6MCmmPA5cJqM3M87uqSrD18Vo
oxRDbk02zQytN40x9rxfdoUeK46w4/EoFcyioruPu5RyVorjIlic2VMtM0pcKr4ccbkQtw9345EH
cb7AjhP/SsgiWKa/M2+mvJdgcy0oJk5zhQtJj1cxW7y8+Gv0OzuCIRNHFBcWiVzQokXvJuC1Lvt7
3AQxhb/jhGzePP1Fjt5ufGBIoxE+I2eN56rnFn7pLr8nnOmI0MdEv+A9ZW0cN4uaoPL7m9PiZuTI
mdeMG3Jusxk91WP99F/ukhiiJXZDoW6clAcyMY0zMHHwGC/pqLzKaehOqdqcPYKR76vufOEnAjLc
YnkS2diYuQ0ZknSEDqfOFLPnnohW/btLh6skvyyJ0gxcWaOhriU2ouMO1J8/z5GzvMrTCn8A0t8C
dWqL+E9r7mzTldj7ds9NiPryoDVPIX5ccIgjGpMnjeeM6wCmqzl/374Y3qc0LZlK9NIkUYQtaz7/
pr3JWUIFCgNyYq3mgKQaMCWx/rb3EtcVHalVbMRpdwYzMEBKx1jWyIdA6DGGwiRYXn5eUW/9Ory1
Q1yxoaPONNF7Klvzz9eF+OobCnQAw6KIt1zIop5BNl4WT8zaXvnklnz95/xRjqow/7V32t3RTvLS
IFEUKhvD7QTYgimqvLOL6uAomKNEOVsRB53vE26REIdCvybnQcz0Y/k0n5E6mvtAQDVTvd3eQ9sF
jNtRsX/yUevI19ttb9HXtvQrmpV/ABBsKar7JBoyjjZD/fNSZ69tckc6C1QNpG9tX9PSxKQDgk4A
j6Ktora5h6WicLF2xFPjWNsm2gIOEjoXESKowXM9IIEcxqmE/FUmUagRixMRE5/5uutucbRY/ege
xstt6kfPtd7K2pFbWpj1S+E4wITKw0tV+iNfRJSdoIJyjUtXOnypiyeDgdHPg+4emwtZhqsW6yQq
1WXA+qr1Y6nbav+DkK9bc4l7JV7hM8Lr13rr7icdCVE4wzloBHQFZaNMcLSj2xgs9IcLhpdIhyKk
VUJM+7PkAGW4YPxM5bbSmvZywRBvTMO2X4jti5m4EbbKbsCdQ4EX/8gIQBpzw4E1kX8dGxFHRsPp
Eb4VQn2z5qUMfnqbJ8I7RCgv9fAt44jz/OEXjBWxOwbeD7ZlqJsBNk/J3Obi4Q82ZdgN9pOKKb1E
A2S2UtDkQr8IvB5Cn72SW8haW2bo2lz4JjRulYhnkkcniUlqi+hwOEmOeGrogkQ3tFzzPnh5vU03
Cfa8zrPnmOaLqQoWlpdL1KklpW8BV7G4m0IEMlUQj7iWkPj21HRXqr1soZPNL0+v05qhNtP+NlR6
RIfgX/IX8G3/EpxFoN2wwH2fZOUCq5R8dFXBVZ0MocPM8wLL867qwvLo6gQnLS7BZyALl748UXC1
JNIPn9YXo7CuXC7Y8jbvJptCah7MFkfZUpxRIDOQ52CxkFILt8tsd4hvZCCiLYuMgHCxCFY5D1tr
aZnBSK74Kd+klEXM4rD6LsJbSSLEZnmhGyC8QAaHKIokE0qA5iO9w4vOVHu0WGm5OhTi0GEaI+oR
Wp6FvGiPsFOXpmdWTN9h4MUL/Dt2lYqoiGTLLQQvVIbMtwNSXywIQIsoVfHkiI3n2RaHSA+DQnKZ
gI8NrgxXwD+u4uitVkSuq4O01CFnkqOb4Drbp96GgjjbPYVpGDb5ij9T32bH1eu+lNF9L+gYFPwG
ayRnRevr8h0SB/NYZBflV8SuYExsC0l8vKUZjrtrScCc897oztVsDLnV53nYrPmBCAnDmrX/Jb90
tP37Jmdhsk3zNTiN5OCIO7vpI8PLQ4A/0RQLa13dpX7Fc0b85ARE07vjdQ+XUcaLCSJ5YHzbltsz
zTa9Ca6KaZv2RMcNvzgYahDBUbNlag3lhallc2Dk5FhrIsmhu+0BzmDVs1EdIVpuFdF4Kc9es40c
wTEg/MhtszEa6/I20V70g0pX2nZlPO0GUCKI27yrLdXVHf1eyr5sBY09CoKn7Op3eOGH9bqZPq57
ZEt91v3gPu02vqlWSS6d28aiX8TrfcIqmQ6+Lc/5ZjU5o4tIvCBarYKeh3a2dp5NbKDQc5iwXiqX
jwamo2X/EP+kBg0ztabBl0NmoZRkw150Qr5s4amjI+Xaa2IBAh3Cz8VlN1uw0mlrhVN9Jod+rryW
+T1y7uyK398ji+bo4dJZlYHF5g1WcqXTbdSXUdBdvfzgcLhgFFhsWIW9+Pp6YHC2csv/Ck4rvGrR
2kV6y4KRYvvXEmmWOu+RV80PQ9ErRUbbrQn6snnGoDdiccrA47HYA0HzQnHqiXD7s7+/0SRiIKm5
Kr5HWYXlxQgCWkEZZCHL6WV2TOQb05PxHg7Qiq/OIzYj13/7EGvcf0U27RmG0sbFDES0P2Pz1l2W
komy6csHn3bgdbzOo/2I1kF6UE0vRIAI0WJsNzhDyYtvHIrevkJMH34By1CIVRQe2OfNYKQ+oI8l
oG7WAawy//irx2sMLE4MizdDzZQV7sVBZMsytMJmzZ6m7VBePNp/Ab9cKwk3JOuKxcJBqOU+/P4R
COIImfsK6XAK7fK0pYNZDir3PtXVgcWG2B7raRjoPpjhVfHniG1IdLaIuSlBGRsOiYrU9J6CSToZ
RpKsZs2xmLd8NdYXavCmGLcxqvTEzoCJqLNL3Eq4R/M9i4MmqS9beSPWVssj+H/LMVH8aNYcgwgv
PVaW9xqV8uZv1uPRZva7HmFx9nJ2bOzYaRLvpRqNOFEfYCzTcNYHiuPEevQ7sqcOWea+4KLE+7+z
0e/vjKj292QAT2DTg8HXXs9SMRttfkecoBqjSkfBcXYkGaA8YFFTuY/OIWIyLFwOnW936ClUsrPP
WJWyCEd81gyYYHxditO3Gs3oJJ4Q5HpyYSkPbyUWDDLRqxPzjRA9CzTsugPhulMszTqyzEORY5hi
UirpPjWuHJv+Cml4ln/Zb3zLC6HDqJbzef5ly2kl5hSgCdggCXVfYRK0RTKWs8Y8N47hOW58zeqw
hYfGTxVUCipxj1jrhcRA5+4wXI+ZEjVa//J8/u9bAIgUbzwUE7DI8X97zmOqcRUfvWLkWJp+8FJb
6vIyVmrhLeQFqySCRXAIIqDqRx1FDz/CTmPuxrUG8peps1ALzhteEOAwggAXFGh9wGuoZl3ksk1U
gmfhOvLp2v7vTHp4/IiCvYzCKPPbKic22IYatz3gFM4qw2b/5MwfLcIsMc3MVpDLc7pfeAFuCTuy
aqK0tscIWYfsGvIf8kp8FhHH9H7SKTvjsGJEr5ArpOopmbsVFgFiQ7YvppNDuXwR8KwCye48J4ov
WKIer9hjq8Y48SjcCG+04s8BxkuuPoxkdbhpAgq9/5LRRw9GQaRtwgi+cVUYwid3YHLxd1N+C9Ek
xZW4SOewfywz3KW+EOBcvMTr6saoO0bXEeGBxU+6zNx9wuVTkxlLVPPMVG5DBcXroNtpJzNjrxdX
hYVzBKitfHWRaxb8enTEwq4igIbu4CFx8hjmxtOnKnoplMBwH7cdyZJme7ZHTUz1xPHSCi7jbRCs
IgY0S025aLwVuRgVOF7pP/xqLW2Xuoj0GhtUNBYaoAn/UbkoiXCTFZEAsWcSOSOJ3TpJCGwF04Gs
yFwf3oqApMMFAwIUjWWRb8xdm2wPuGXCwmuIKZTZ8jlnv3BZrHPj1kUWFuyKgCViYWX7/AdhLt1Z
/NpHHrbneWPRCeII1m1k0xAG2X52RYTSR46frda4yAzWvDEpnWrN8A/5QNx92IxgqhdvEkDgNuKK
NyKtp0Z+N//gY44FHtIKcabMSTWj/Ik/BKIpzh7hUleuIlYAhoKJDpqIBAc2+FoAQLkbC56SFcwl
OglainlhBX3GK8e8Qxz4eVTMGXjLXbGUovOIdQccyO/oxlL8NYkXsRh4spw8mXh4VHFGmXmLp1u7
hJ9ipRkW0WACD4dY3PRJItvcxKK05Inroj9V/S2JpcY64hQ/R3rgI7jdvTzohfUBHkbwrbpwFzi0
dGJxKVmPi8B7jsHXtD1LXLfOV6xe37i7gXdzMcA5y+QtuGCwgv64sa+lhBGI5BoJt1x6LPZUSYwI
jJOa9ACfpWa1OpKUanbQ8JjPWv6In2fmHDS/0RbBTd/GZPF53gXh5E3OFmpBcODJCJBhRoTDk15E
bDwsB/BrVew87BnLwmEB8VbM/s4VvAdmXmXPiD4mqEX6JK+Ja3rCy/YMdB+d7hopdeZinLvpAh+T
NNkyF5xm+H/GTAD9+Fcim/+AI3AaeMM/oTWKLpBjGhsv5qEr9VGUTijcKuuo4At76FL+UskKgAag
uzOl4PmhRvVcUn4civdbJ2SjHLfUHXhWrcvXC2aYzrFzV/nPupPD4yLWT7KcTyGHaMjbOk3dgnpB
8AhytXHGLZzIXm9oVFUbiB3GFwBaqQZBjtus+zqOBrPxJSxiQd9k1g0oM6ssJjl4/FhALOJ5FToB
1QYLhTZ1CeNo7343tZq3TqPxPSqgdaaaka43JR9YQZc0zZui2zMsKPY6bmVOh9z/hPeAImhf3EnW
XY+nRNTbUZ80D3RvsiNgISEPWIX25uZ4bdI8H1NZNIuJztI8osK/Lcv1aU7Bj6QRLGjh58fCGV08
8zRURCq1GycQ0gpadS9x2K71tWdaA68/qboS7r6ChB/dZCC8KnCBrIVRBRbh5/w2Dg8OdPbqUXaA
w+bbO1OYiAaavFQbQMeeGnSTmeuAmCW0Hd0ou5IABzs+ORViXEYf39hP35L25qVbP1CSe5R+QQ6Y
uFbvWu1eh3Z3ZgBqJ9SPzaUXQnUe7W8u7KvX+TMc9zcdS4xhVei2v7qnKNlCeUDxv27ynwCx0+g2
pSrvo4fUBrIKfcs5rPt+NhMflJD7vl9S9q0t6fcg15BvBKlrkGymAFV8H6E5ZAZ3sAVninkJKdgz
ZcPay0n1NNUIcjvkZLpks8bQ/FLjfLiv3dCcf1k6T1K/0EQMBdRzgFTHu65JptC3kPh0UqApbTmk
pJ6qV1AG6UV2m9XZ3ajr4RQBjCFPTRqyQyEoa4/PMZ1ysjPtT4dhf/EqxGeTnFzaQUFSxHJIIbmS
FVgS2iaAC7yHm966ofmzDdokvRLB8mkfEh+ZjKwJ9VgyYHFzDvscT0srkUgCVHCTw6SXqrdJw9Zh
H57fHNWsDVEsz2uGMnXpU6E8js6TGPf6pJ5BEFyEoetivxbAl0yakdGLBXKiJKtl5e2XxOkexfHo
4eYfdQ36HtgNIK60qMnie/7Cb7Jiv0uQrV7tPb16/pmFtSwN1aNUV9Pv/jdImmAAduEeUJ2S9+P1
cN7S/BPYvE3AQDC5zwXf5nt3tk/pwiRD1ajjJawENegrMKCZC20O8dxHPKShdt0l7Qa0MIaNZ0Z2
Rod/lg/AJTt4eF+yu3xoCk23vq7Dx6qprzkuqyeVg3U5/rShD9H23Prtju893ZuEjOLbvA6nFAzH
eH+8etRfv0+eQ6LFoVBckaLPye6EThZ16tFnuEIq2HH5Mf/uD+aPx09afQPyeY9pIkgU9oATs3cn
MUIm8gqywCzvJ/80e35B3BRT51ne8q/90ofO8YyBnrZWvC4yT3fVU07ptaFg1tMM4yxOvjV5bN0X
hRTEqbu8+jton757vk54iZSU+gPXT+7KpBQASMPSWW9/9a/y+z5vH5AJ21F5/guOA8MdKcGXhjy+
egp0gsQAFiKkEDm/Eh6TqLVBY1STYlKevS6HDYn+0uq0R8hE3DddEFSL/8HcmS0njiVh+FUq5t4O
tAGaiOmI1oZYBBjbeLkh1IBBWEggJEC8TT9AX0z0I9SLzSeWKoNtqrvkmTEXvRSUpJM6J8+f/8n8
M7Hm1RiWo2DLNviRLFJNNOIi/8hwWgYJMwzTu486q5aC464kdYIfowd/1SyyhCEJAfLa0P9NHBH0
J5Exb5jQoBhJV514avja8NmJ7BnhDiylABiMO6JhzhdV7W5ZuytxGhjU0vrEnLdMpvMKWIo0MiC8
qhpsWS2vr4CxTHFsKHOdjNVYBjSkN82V2J7VQsRXtHlLGEJeheYElk3TQ5mdumyX4RirtwX8dnvd
RfHhxkwX1VIAjTct26O0DstUaGviup76lgCSXN6OxK4yucYqsR3Xl3cdFc521aBGTuunUrMiJ6bY
ZrrO5JbHsXDBKdWpAaCXvEkHDHhfWqCX7saWYmpKxRvToFZb1xJrwQFZobXU1VvqdOT2BQmMo6vJ
tVdDv62xaXrVtRk3QSnCU5rouLz6CPnVcoWTOU1xIlMrtuCBzfm9Jl4Lzcic3oxGlQsm6n0JCvSi
JkNnSUAqgHrRzv7Ta28CU1tf0EMLsUI44nEZ8kD2CE4YSEZKQhI9j02TR2wstTbsfaGaWokI/KT8
S0+vy5Y7mrcipEDtBfHy/IaH6zXL9woQdtUoTGlMoY2AipBPcdcvWhs3JdL26ejUfaDBEXt1FkT7
gp02FFYrUm6NlRV0zcRnOfjNRVvJmEbynH0KmjXliZl5G4NUbd9zJp2HzRMxoCgy7Z6NcoenAIUv
KxQDqjYRvEAjI8DbVTZdJVO2ErIZtNLjEnrZN2OOde3E9ivgOosaGkRd9WSwIRYSnAyHUiZxRaRg
z4ieZrQRotSp0auLjbVKAVhN518bj76BFENYc7Wq1nx70VrMjOf+SgItGBcw6mUDcL4SNZQd1Eev
sTDw0EtT0UU7KOp6tCYQIDyurmEy1jrh2vRGGlkJQYyLjE6ZFdb0XQQF6ktnygIjyiN6gO7bdIOm
Pm8QQ2qTTgb3CN1MpQIf3NVA5uP6ihDHs6AOzPEVtKVuj81iT99MzI1XZ6rVqAmcB9UJiX0PwW12
BprOjOLM0Au4fkHTZ6lDe8dn0igSdnpOhZebWhI4wVU4sUoc1KAlYTzf0zy6RIua2ELRlxmzakD0
V/BYngc1M19Co4z645oH0zK5Qi3Jpg11ARfh6pO64MoN0VhVedgszkd41IJ/NP3mAwVwLAQUwvVn
+C/7aXNL00jTJSy+WFfoMO+zEVRiTgoe9SkBWjQiyr5oQ8yOa/4zq5uGfJETtoDTwm0GYwn7SIVv
B/qI5wDLF+u3Usaj4xVuCR51QsXMheFnyhbeiyAEJ68zbcz6FSfGKrRGgULTWBskYGG/4jt2iUXN
AWPQWJjSQJxqvaY+fvShCjYDep1oBbaKO4gQ6aE01oq3m7ZiDH6AnVHeOcnARa5HVSiDVxDgoTz4
GDlvfFrxTp43Y3JQRLaZRUUgeSLGcjRGhfEN8YRh/fw9FfF1tjFtjmiaRBdmipgLhRPdyWApzmbh
CoFb8ItRaE5YBxrghh0DGEXOC+lMtaDhY5X7tGakHK2urVFz8ST0SQe20orwMHbilb5A2aQv9JFs
QzrXMEbuyN30iyYWrS7ujHjpLOoYEZ056T4FoRNf21KjxKkk+V5VyXKiqmU5DofJs4ZTrEnG4pZz
OpUcnJRT7SwXeNJWOabODsyjRlTt1cLaxOiQldDptMiZnWuOAamCugNBR68yG3ikvHSslqVqzsIj
U5iLhlrdBvCSIfQkWM7aULV70Lx2n2j1uS3WyBcm1yxLmgtJDBuTrCQ+oOF+oZOUR/rP4pFF5KxJ
u7Qgpl0C1RqFcJxd0pGXE9KkSdaTHtiJJT2llnp7h0oyuTRxfVTzrp7NbKvmGJKM18deWc9QWcGU
rEeVDGQ2zkHZnT+OHkfDcWudbeaIpZDp1TSKc5303U1jZKemRWzwYGXJvPOOSjM7kuGCDI6siTjI
WW0GN4UnYPNNsATx1YhGjGJl1HTIdCg8ZamUK/GqSLOHBk7MUZtFIzIjM1FZlCgaWpG5sIrGmOpI
vdpb19KlKT70gJmBC8t+UdHdtSt04Qlw91HXu+ldq490f2ygJn777Ixp9K71YkNsjyEelKvgyZw2
+ncy/P5G89pRN7nfVHoA1PB2A/wumZva/KYp1Ghao/utkl0Ck5EMWjITA2V7yDEb6oBmQBWERqvD
kUMZlEHxCjSC0g2oYdWWpIqELSRNtamIrILuu147gUBk87GXdQ60Oc0gsQmd084YGFyGL5o+qLXe
vQvtQrqsIXoaDRjQPyOxHVSD1qdeWNK0t1ZyhTUS1bpsZ45SK43g/XHZ0tO0urLK12KW8I+k8h3x
4fy3i4f0LoAIqBpyc3o3Z++d6BFpyjTBeqAfDTqc2sCLNYNsr9WdsYoqT6MWTmc6Nz1rOuP4ICnD
DRv6rBaRiRMai2tqKS/IVjm/xHdl/seZ/Sq1GJJEy3RkAORy5ndeROSIt5dK1CJRfGtd9GVyCUN9
OKxWST3q+tXUJAHR1G5a5ANUkPjUKu3hmgRYAPt22pObmR1wC+DQ2vraM4cdUA0JaVFAyh9JY4Zk
j6/JhAnIqLyf3GSZeVl+i1MwH1UyxUlH88BFYUUgEZhjopQd+jqC1kN/R1uQGjYl2ShLrlI6MybA
mtMW/JxDU+gqLAV7+EzfOM/WFKIvBBSa5fvQouazLncu6sYTZ+RWAWamZz7pM1hPAxaIjcUhu27A
uQy87vjKb4YGJ3dsnYufkKj7bylf7OU3DMp3aO7ixelVMozSznCR0Mnm0PI++3ZbvXIT/tyPzl9o
36rvJp0N//UPdzD1gp3icj+mcui0ix/7ylHd0va5tg997jK+y9iSAdcvXhb5lJCzo1tf9mGW+mEw
2n99UULSLvuUijQB3H62N3xhp/cscX6QO5Oe/83RCPphEsTZqxh5YfDSEMqpnMg7Jji5wHcT0AWC
gQlFlUKjo6GLl2gwlRHxKW9NUEBMBFv/74f+gznwVw1wcpnvBhCES1lSZEGQKTN7ZQH0rxRB3r17
SMfPZQFVpuUHGuD5FoF6KVHdJZfKGRLLPkypIzvIl9TVScWCgvb4/vvPZYddbaHEDM7lDUq7xY6+
026chdMloVwq2Tf/d29wMpe/u0UmBKWPeScEYkGUPNO1XH49E1QqNYtiCfGw7LOz+KfzCVIh50xQ
LhljWcUIu5VPC9fjJSFeUivJREFNafvZFdB+OkMI7Ge5loRwKQjITZXl9wwhXwqFrRjsfgelwPMz
+gYxryH2S/993yB8ft/AylV3E7W//udoGH5Dcn8DMZUvJUmW6TR7WBinK4Olw0dE4ne3Mj4pbMgq
kXOtDHZNPuib7YbJrnDiIqTPPiH22s6gnlyGUPAAKl0fEV3efV5vGiBMpUx5927OfNJNQ8y7aaA/
gF6BqkrKYW2czAh8CPsmDnX//Wf1lTuc+/M+Yj/zy0ppP9DTqEr6JFHVGRxVKCp7dPPzdihfykgb
qOJh4mfO9whYYwc6z6MhtN9dd5vU50MReQFlYecKv2+eBabYkSWKn31G7EOMvJb4YYghXdLK4TOH
GJKEeGHOLQPOgRYCyKvsA8pXEadyiUppsSip+4XxNyLvv7B6vlFZKAX4gy2J5Q0Xb3Fd7/3gwNy8
/v4FRwUzcfS7jNLa3XoXsGX//8uRC9qyKy++PLAt29vs//p+fK/vfHSvw6AOf2h7w8iNyLnZfpHu
n7LpTiHBdNcfuIsjUkkpgQq+P8grIu4bYDh33Y63cKPs2odLVQfo3ZToh3b4gzdJvr907ZvQ96ZH
F97Py7wP3XV9f4jIkY+IUdI/voNMm4r8j94Mozi7w04rKRgMo8M1M/uoNM7Y7jx5B9J0I+/rv48a
ymbXZskdbvfz1nfc0cD1h8cCT1wdud8PmDf61z+jQfib+8UYztwonmKJwyPvLLSPY/Ja6NULpgUe
inEfMAIt9L/+sXSjd0ewp+3yjuDX2P/6O5x4P3z/Tjs+KPedpu4mDI69xG5L/Ig33k7iZErXzJev
eX91Nty8z951kxlSZe+YaH8fsHje++juPBnGX38/fyMwXt4bVRJ36blv6YQLH+Cf7MTzj/zezkJZ
ePQBD+4FX/94b2XvbyTkv9GhnfbZVyECx/OOaN8E9MuZMyrC3bx3cYbxW28EVJT3ynoSDBDqo0H8
8V63fxUf4Au73rmmUtsDvZ/fiHR34QZvroSM8MtrnF+jUwiwN8sHrDItTN3+D3zFR2zV+jjsf/3z
7DqQPmAd/MqLDOeJ98Y0zY5l8r6JrazkKVTavQzpA3aI6zNdF/LO0CEg+GCADL7snjqjH/MapeF+
YSeYeNEbRs9ORfNe/4XM5xc3GLxU+jxc/PuAtsKeZ231VuDy7Tz5dThzOCJ/668dh2rZL/r+0I1+
+Q8AAAD//w==</cx:binary>
              </cx:geoCache>
            </cx:geography>
          </cx:layoutPr>
          <cx:valueColors>
            <cx:minColor>
              <a:srgbClr val="E2E2E2"/>
            </cx:minColor>
            <cx:maxColor>
              <a:srgbClr val="1C3E68"/>
            </cx:maxColor>
          </cx:valueColors>
        </cx:series>
      </cx:plotAreaRegion>
    </cx:plotArea>
    <cx:legend pos="r" align="min" overlay="0">
      <cx:txPr>
        <a:bodyPr spcFirstLastPara="1" vertOverflow="ellipsis" horzOverflow="overflow" wrap="square" lIns="0" tIns="0" rIns="0" bIns="0" anchor="ctr" anchorCtr="1"/>
        <a:lstStyle/>
        <a:p>
          <a:pPr algn="ctr" rtl="0">
            <a:defRPr sz="1200"/>
          </a:pPr>
          <a:endParaRPr lang="es-ES" sz="1200" b="0" i="0" u="none" strike="noStrike" baseline="0">
            <a:solidFill>
              <a:sysClr val="windowText" lastClr="000000">
                <a:lumMod val="65000"/>
                <a:lumOff val="35000"/>
              </a:sysClr>
            </a:solidFill>
            <a:latin typeface="Calibri" panose="020F0502020204030204"/>
          </a:endParaRPr>
        </a:p>
      </cx:txPr>
    </cx:legend>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Taladros Activos por Departamento</cx:v>
        </cx:txData>
      </cx:tx>
      <cx:txPr>
        <a:bodyPr spcFirstLastPara="1" vertOverflow="ellipsis" horzOverflow="overflow" wrap="square" lIns="0" tIns="0" rIns="0" bIns="0" anchor="ctr" anchorCtr="1"/>
        <a:lstStyle/>
        <a:p>
          <a:pPr algn="ctr" rtl="0">
            <a:defRPr sz="1600">
              <a:solidFill>
                <a:sysClr val="windowText" lastClr="000000"/>
              </a:solidFill>
            </a:defRPr>
          </a:pPr>
          <a:r>
            <a:rPr lang="es-ES" sz="1600" b="1" i="0" u="none" strike="noStrike" baseline="0">
              <a:solidFill>
                <a:sysClr val="windowText" lastClr="000000"/>
              </a:solidFill>
              <a:latin typeface="Calibri" panose="020F0502020204030204"/>
            </a:rPr>
            <a:t>Taladros Activos por Departamento</a:t>
          </a:r>
        </a:p>
      </cx:txPr>
    </cx:title>
    <cx:plotArea>
      <cx:plotAreaRegion>
        <cx:series layoutId="regionMap" uniqueId="{0898BAD9-8A44-4E91-8000-E9FD2E04B487}">
          <cx:tx>
            <cx:txData>
              <cx:f/>
              <cx:v>Activos</cx:v>
            </cx:txData>
          </cx:tx>
          <cx:dataLabels>
            <cx:txPr>
              <a:bodyPr spcFirstLastPara="1" vertOverflow="ellipsis" horzOverflow="overflow" wrap="square" lIns="0" tIns="0" rIns="0" bIns="0" anchor="ctr" anchorCtr="1"/>
              <a:lstStyle/>
              <a:p>
                <a:pPr algn="ctr" rtl="0">
                  <a:defRPr sz="1600" b="1">
                    <a:solidFill>
                      <a:schemeClr val="bg1"/>
                    </a:solidFill>
                  </a:defRPr>
                </a:pPr>
                <a:endParaRPr lang="es-ES" sz="1600" b="1" i="0" u="none" strike="noStrike" baseline="0">
                  <a:solidFill>
                    <a:schemeClr val="bg1"/>
                  </a:solidFill>
                  <a:latin typeface="Calibri" panose="020F0502020204030204"/>
                </a:endParaRPr>
              </a:p>
            </cx:txPr>
          </cx:dataLabels>
          <cx:dataId val="0"/>
          <cx:layoutPr>
            <cx:regionLabelLayout val="none"/>
            <cx:geography cultureLanguage="es-ES" cultureRegion="CO" attribution="Con tecnología de Bing">
              <cx:geoCache provider="{E9337A44-BEBE-4D9F-B70C-5C5E7DAFC167}">
                <cx:binary>3Hvbct22tuWvuPzcVAAQAMFdO7vKJNdNWrpLtuUX1rIsEwRBgATB69v5hvMF5wP6qT8hP9ZTvsVW
4uQknVO106tc5RJBLAGYlzHmmNA/76d/3OuHg3s21dp0/7iffnwuvW/+8cMP3b18qA/dUV3eO9vZ
9/7o3tY/2Pfvy/uHH965w1ia4geCMP3hXh6cf5ie/+uf8G3Fg93b+4MvrbnsH9x89dD12ne/Mfar
Q88O7+rSZGXnXXnv8Y/Pt7e7/Yvnzx6ML/18MzcPPz7/5pXnz354+kW/+KXPNKzL9+9gLjmiUSji
OGTxp8/zZ9qa4tNwELEjFiOE8efx6PPvPjvUMH/bl/rw+dGvLefDYg7v3rmHroPNfPj/y7RvVv5h
b8+f3dve+MfzKuDofnyeWm3rtyX8jrKz6cex1D4uPT3/sNcfvj3sf/3zyQPY/ZMnX9nj6VH93tAv
zPHi7GZ3fnm7+wtNEh2hx49g4sP/CIW/NMnjSMTJF5N9dIePJnkBrmHb/vHIvu8lv26Wr6Y+MQ3s
829nmpv9T/8B5nn0k+8fxB8LF4yOeBSFlFD8xCj0KI6w4CSCaHn8gNG+MYrXP/0XGObefn7+3w+W
F1/NfWqWm/3fzixXL27TvzBc+BGHT8QY/xQN4oll8Md4+m64uEN//2di5dO8pxa5gr39vXJYcr7f
vXxx9VuO+ceiJD4KOUc0EvxjLKBfBotAJOSIhR9fgPGvgyWx+qf/PRzc56f//VD5eeYTs8Ae/wKz
fAs1X8GoOMKICEYE+bRjgMmvYZSHR4zymDGMfjVnrzp/eGef/bz87yesX8/cv/iCX+z/F9t/+WAe
lv7hEb6fQuvL1b8BtJ6dX92snmWrZ9cAPi/OstVf6KHiiFIcxYQC9fnwId/aKwqPEIVhyPUfxyGp
fO2hZxaY3rN3D8+uD8YfzLuHP+Grv/YdT6x2dv03TCZ3L9Kf/uPzcf1a6P6xZMKOAFRF/MUScfzE
VORIEA5siX2KPTDl16ZK7Hy4/+m/Pj/8tQX9ekh9mfjEKMn53S9i6d+cpZ6ubsCRvp9T/phFIJc9
ZjnBok/B8xRxIXgeP99D3NMHf/it1fy6OT7OemIL2NjfzRbp6vovxtowDCn+DLXoCfJAJvtgre8Z
I33o/gzQfpr2xBywt7+dOV5c3q5u/sqEhY+gWg5DQT9Bxy8SFgWywLgAAvQxfp6U1Omh7R/8n8lY
P898apcXl387u9yeZbuzF6cvrv7KYoHB0cecxTz6kKFA2HgCJvQICBoT/DMxeFLGpb15V5pDfXB/
pmT4dvZTG92e/e1s9AKo2YsrIIt/FbSA2vRomO9rH/h3stmhO5iDe/itFf06vKRfZj61y4u/X077
6T+vsvPkL4T8ICQQGDyClPWpgHkCM1DgRDFFj/8+RtYTFpb+9H/cO/v2T+D+zzOfGuZxg08q7Reu
eHRFA7/naU3zCLogjT7RAj84w1da7Tc1HeAqjfBnXeEXeRyYKXwIiz8Jdfyz133U4X5e+Pej4zu+
+OWwnm75HDbxZMv/5tRzc/viePeoiXz/EP4Y+8T4iIaMYkzZk9xNjsD3CGaYfsRV+vmXfrTH/vBs
0x9U6f6EE34994lN9i82fzebnJ0/y3bXF+dnu2T/u8n7ScD8nkL+sc/xNKw+zPqFeH6+Xl9vz38f
P/4Hl3Bxe3N7+uLuL5SI0VMIQ+CHX2tBEf/t8uii9319mP+EUPzzzCc+Crv8u/no/4Do87uNlfCI
PNKP75VK/w9az1dTn5gG9vl3M80N6MWnf2FGB84dMhaJ6JMa/AtSzo4IEpyH8aeK6kliv7G6rP9E
Uv8874lFYHv/7hb5LgX4GmS/eekPtoU/lEExUB+of77JXY8YKwQO6Xc4z5du7fdX8h3O82XmN+v+
n28Afx9cvvTNs4M/rD403L9Cv98e/QyAT6b+Fgv6eGK7dz8+xwgjHhOQ1b708h+/59PkT+zyS73y
a/MeDp3/8XnA40dtlArKBcIRhBh+/mx8+DD0qHBDwzJEEY0ZxhEGWdWAqi1/fM6P4Oljwx8hzqGn
EQKX72z/OESPoMsB7CqCWSERHIdfbjtcWD0X1nw5lk8/PzN9fWFL47sfn4cc3Kn5+N7jPhkDEQRT
LAiFskI8ZgEYvz9cwZUKeB3/r7IXvGsW5rKJNsYnZMDNnKqusz5BQcHv+FzStSS22/cajSfeUfO2
IMTiJCxbfFl2EQ0zUXb5vgw8OlmU6dYj0e1NyeryLhBFUCSVCsNdTWW9JMx37KJAM31Z45lVSTWV
0xulwogkvo4CucZy0ndB2C074mJ/Ykfp3oFYsJRJU/R0zxFvo1Xo6NQmkpjeJKZQPk8tHvIqDTAd
7mI8TseFrJhMpSuLu8oNYZ1wwzQ5blsuVJqHpJcpJsbfVrWsohWyBRtXwVi3a0ykP6OVoqu+wOwC
NZJFSaA8UZtiUMt5HU4CHy95j09i3+rTlhX6rJ6nKC3nftiVeTWrteHByBMvQ9WmiLrgHA2T27DG
uWU19c6p4xkTLle+CHp1501UTwlqbB6nM8XIJo7L8LgiE19j3ld3gdfRGxrq4Q0uXRykLR6CKQtk
5VUWTYEiu7aY5iAtVYPPq4J0KkVE2lu2ODYluGa9WbV0Kl8PuG/sSRCa8MGPjbnmdUNvRhdHdeKc
69sEhYKcINYWUZtUjrBD3ip5Bdtp31EVDSrxvq9eVxP3O1MIvFVkQiYpSlkUSWjn/G3cU7QOmPR7
25TxmsYjvuFLQ1VSyR6tcJXXp1JVeAXORC7wlJPUehuduLosN37sSFrkXNfpUpt6p2o2HijUf9eN
jvxlbUqbGUfb61Ai85ZSXmzCLgiPG6n0/UQZujBdF14VSE1rPFXmuKunIqOAXUlrDNujfJiOw6Xq
j6NWFS+7Vtgy6WUYZ0POwPmdCsrVsuTtPiqWajdZhtskn017IvrWHjc0Miktid+yrmFbR5xYeevj
cxYV8XVJUbeqqopOiZwE341RufgkmsoxW2LZ3CMj5VZU4/Su01atwzDKN2jpip1HdXeFCzrvO90M
WzIu/XogXbvBY+i7pG9pc53nVN4VpWjQio2Op6pX4xkn88CSzrfqIEM8biYpg12IcXm14FmuAif0
pbQhS2MpOU9Eu7QJ13xYkaEQx85M/UoWooqSoQznU1E24YbOc7ueB9VWCZt5v+l4PaRhEdWrsCX1
ujQdviW6UJkOXbjtm1ps4laGF64U03Z2QTUnYorZQ61mcWqiga6qkclMItGfIg0mcIpPJ33HhnQy
Gk2JctW4qgSaNwNpqyyidZ0GOebpGNb5Ju50lPlpjNeKN+40GpXe2LLlx3PVF6vSTvUulq1+Y2YZ
J/mQo5OA9OTKKI4I7Fc2bLMojbrUL4W78EoGxzgaHUldD2lrZTsz6RUyYSxXY0zb9wp1nGSt5LLf
9HVlXSIbTi+LcSx2kKzHQwkBpJOWtqHMLGPzS6/amaYmWKqVFzFKCkqHPAumtroMpxKdWzLR00G3
+qYhEdxSY0O0iixrDxC9YPre9llsimhfmLzvkok0Xcr0nJ/kcTmDs83Vso58jLNGku5hWEg1JjnI
IZc5RnpKuryVWRFRt0UmJgUkOTGnAkX1ZdGH9ipsRQHr6qroHeaVS5uGoWNwKnsx9pDfG8urJQ1Y
YOeMNIukiQXnX9fDFNjEllrs2ygYV1Yu5rLQM6JbueS5S4eBB28LpMsbgRVhWc0Qlqup7WOWNKQq
2MrafoD8DMn7uKq7+vU4GLHqnHUudU1O5iRyHGDDLZy9Xuo5f9Vix6skMoVuN1WsyRmpY5nO/aSi
VJWlvtMjysW+wQQ2WEAGfTV6V7mENFZuOh0OYj24oNsbLOp7Tyrhk9C3zSYAzLBpa4jUybIY0adV
zF4qhNt8Mxcc93DkLlKpxGxySci7kqdN0ORTqmZWkMfgc1FSu6qLU2zNaO4Y7esuMTOFZOxJmPZU
sTexaPTJ3LvpxAPUr/jM8bnl9mHkpsjKng+ntvWNSSJRFGmO82ZFplJtmQ26jdSa7eOB0lS1Ll9B
Y6MO06+FtG9g/942M4Ca/HTP8cuP/zpvHsy1dw8P/vTQfNDgfh779sefr+s9Up4vet0THvWtyvBH
Bv8IA6Mgcv4GA/u6c/YzbXuc9Il+RdCaBimbcIyRCGNBoXD5TL+gCQRPoKxhcE+GYQbi4Sf6BXfM
BI84BlsBiEAn6Wf6FcHtMw7XNXlMCQ7hLfKH6BdFT+jXY1MdrqUQYF84Asr5SM++ol/COttrzcMs
dFa8XapB7QfR2zgZg4a+52FQvTQS8SFleWM3brZ1mSJcBwdeddV5P7oZUL5cNj5nqksiXk0kwZA6
9yguyzIpxxivvGlEFjVK6MQiYWIgMl1zC1xyalI1FFGRON1X634ixbqsZJcnzcDbJpktYRvostlj
JerlqtGdfCukq96gYIqutRTzHvccrXTVBa/0FIcPABzyXjaiPpmgzn+10BbSGy+jTI5Nd25CDEg8
O15nM+P4ZSRztfdTMK1HSpYzbnC9qWHvDdAQKl+F0gqbhtjZEwqLuh3riGKAu6q+czZvr6cOy+08
5jjNIY8fN+0iIYVMRbvKx8G+quKR3YpAsgsBtwlf4TBo1sC2+5N4qnyd0MlBZI/w1lYDa3zNvAfa
0Q8sWC8xCy+KWHfvB8AZn0gRAVEls9mEORHXtbeMropw0Rd5x/U2jlrDkqHpmpcTEIwzGZfBeWsq
GibKh+hVaVG0RU2fd0nXkuC44AM5qWWgxxUfndFpTkn0qjeF7JKmGcRJSIjZ534iJmEorFc60vid
pHR+C0kKlcnAm2FPvZxcpoJuvHa0IKt5yKeLLg5Fn3gd0w2ZWVmkbVyZmwjIxbDthgHjx5wsbv2o
8i6LAtO8dLKo1qYly42diT7Hra+3VvfNJh/b+rhdFkITNOpgw0fl3lLTajCGbo7HqjLv1NwBrzB2
MlsG4Jq1airfwIlNU8L6sN8LkZPLoC9YmVrHc+AqjFbbEvv+OiwWMSe0i6aLITT5W21yAvwLuSrh
TCKdEQVEJtFtMVwF2gV9OqvJj8ANFnxc5L17TwJk+zRYlHgo8ohcG1LWb2PiyxV1ntsEozk+YV4g
YKa+cicWN/0p4Yt1ayYCsclB49ZJ5KNlSXouq5dSNmbVIOLXeKAjkP7Rx+umqjVKRlGWxy1GxS4w
jxFoWxHLxObFcN+KjjyMbqgfdOXySydV2KWdiWlWhLE5Jku7dOlUkTHOdAQFS8YLabZhM9ZhgnQw
v6M0ztNx8GSfExzdakTLbGHzdC1bla+HruITcOfYbmszdreMWnUhhrG8WATON32vhjPaNPNZbtvm
JAp6t9aCsn1QV6pM6qiyq2LqQ7mK2iKvEu1kswLmR6akNk6+hswyySSco+6Wk3C5L+Ya7UmP5800
5fHORqI6K2eyb/r5xg46A7JzakqZhbCu86D1bA3so0ofievJMJC7oDeiSB2rfYoqxptEQ/23YXGT
A+Kx7nQ2UgP/5L1Y29r0TdLFPd/auTAy7RCX76VQ5W4uguHSTj2WSQ0UfVyBu7LXeC7GYF0uFaIJ
+Hlc70cp1QCUywG6C4o4SjVwwhubl65O86k3uwFqHwDmqNw7WoZdmBRBZ/VW8qhBKZ5k9WoIO3OW
Ez/4tarp+NpYMd7lFYRjEvYGylK4R6Du5mXoVRbWnWdJYGP2ZoHK/iTmJl8VgmmWFbOPd0Uc49M2
wr5KDRfLpTTS57sozOu0dWrORonjVTFzdRIMUp/WtWpL4FyizaAZTm5djdiBLA27o4Fvo+1Qq+V+
CSgTSRR0s4YSsRJVMkFFCYlONfRSMcchqqJ5eSW7Qd8yOaoW/NIrkhUulzdB0+A3jZp5lNI2D16X
DA/X+WTcXQ/n/6p1y+RgpB/bhNadVYmMJnbhuJa7FkX5xTgO/WU/VegU103VJsM89Xc9iBAbBJli
TAZKRBKjIQ+THhCIpL2SRQ1W4/1rXQz2Uky5OluksG+cVfEF8/kidqLwHUpmOfXvo9DWJ03Hw7tc
1flr7Nvy5f835Ocbne1zq+yDLAMq0W/Qni9C3c/CE4MZnyUnfiTg5iQC1h0h8Q3nEfhIMBYTznDI
wUMjUHs+cx72yJTgPhlFEVy/gGlfJKcANCfyqPxyAXc3cAiU6Y+QHlCO4bu+EZ0iFoPmBHUKAW4F
3wmE7WvWE1VD2em4rLKwle057mRvmiVBMaTMYE76IPKQiauxj667Zhjptqgay85wFUxQURfDOW7a
98sy7MJoeK/8VASXE4sLYEbzFM6Z7Hj5XkzFJgZnTLDT13GIz+kIR7MGwNbTFY1xwdMwz5HZVYUx
pEpMSYheLxg1EOFdUc0rE3o/3BipiiUjGrXTy1qMunNprvBEDoOwVqc9FsamJawPKik8yjxZhKwU
gGTV5ElpcOGunByKbjctRC4JMRArbweL+ub90Jly2LCwrGgyggw1rX0wzH0SxUOjVzkcg7kaGrVA
fWmUv0IVartU+7jVqZX1yNYoDKIuqXVUd6vCoqpJxkUNZIPjHulELnBpH6CqtzSpqhijTLmW2xTE
rSk4zsdCxiksjeudpKBAJXJooDDJdWHztJ9aaZOqiHpXpvVgEHClKajKejU3C2myzmtfHCs9KnWm
fDwvL62sUFnco66O30TGGZWogbs4MW0dXDJQySDTTVYESVCZ7tDkTMOT3hrAUVBzBpm4QEfiTSHV
SJOWDGP+BkrF0qBk6ug0r/vO5Oo1nXEJmptjEopnSivQgwa7NCntwrLeauCJJJMxDVyWi8kurxwP
FV6BkhHbjBsfYJ3EQWsXA0mrW650bjG4CfFouelH1N6VxRwoIJkhruosQGr064Cahjw6QCzSmPkI
jlR3lbiQVTnkaaOMC14GLYTPnCwtjuNdNZfofVBVsL9WjCraxKCwxSAXeBUct3rQdFV7jIOtrVGp
UBLguSv3vUdVmU0IZNM9+GgOsgu2uE5ypeLNEMUL3/ZB3bsdZtU0JiCwjEEyByVmGR+08t0W5wWD
tC2JKFNHRxseQjNamZUkmj3Ab1/Zq6nES7kKvSzYnsrGVTsI0FBkXjWNtYkZlor7ZChwyDLmCidh
HPJFOlRDLDfMdh1at9qVeFX2cTm+reYwWt6ESKM8LcOAhTsBe5PrWqB62Y4V1QM4ZYwKeRsLZZbV
UkSggOThIl/F+ajxoS2djg+579RwMy+Vm97mkSzQuoc/x7vqupG4dB7juExNgbDYjd0yshPGbB9l
cxDbkiXL3E5L0iE2+hUP9aIvKyEBwIw3ObsIliko93lXwjstz2O1AQUZxJIsgNNvkqavVZUJYaKm
STzBM89I7nq7QssUo53q+9o2PukeZfJtmefzuPc9SM1XVdHNYaY13DM87kGHGddUB4pmxE6telXI
eT7pqiaiaU0H/bJoZoJXU27UmIYm6stdhyMPiC6Em0+qsHT4ED7OzELiq2EnHX7UI8qhfxBQDtK9
VLXR2dLoOnfJ6IUzW9HPOfgYias62kisZrpC4RCyNWhWM1Bbhao5OumDxrXroOpFCLpkMbd3wDfZ
mNkSNNATNYHcfhzB0t+KDk1+7fIlIm/jwIopQ008mY2zIS2yYaKia7NlBBaqEz3h3l3VS9N095ET
4gYpopt0Mbw4KfCEw5Sphr3K9dDjtGhoXew6w7s5w62Ol2TUbhxWUDoG0aqzVEDGbZrgrpI0NgkC
9p6OxOcgideR2gwVa69iSDgmdUuufMpoAeKV9sgB9/u5loLs5coMQ1l88hfWUlC4WtCBPlZMDc15
kC19FeanrZZdlAW08TOo2qTKV7wCWnPQAxUmhZvy05I5SqGYLqF5Um0jtMTVdhmg5OGJI2geN6rg
qlBAM+e4TFyeh/NKBFEzHPOx1Gab54y/GWtCin3NZKyLLXifa98DRQrm2w5cwdepZx1OnVok5BR/
K0ieFiSGBou88gqfTDGHBoQZj6MZGNpiyc3Uiqs2omMaDZAEI0x8ouhYricWRGnV1TyBdhDaIhqU
28Ly9jivB79C0AsBuZC99oZddI3YmM5fKkvapLS2SwK0DNmYLxzsEYLjGX8aULyv6rJNojkcgfCZ
88jil66S1wzPIsGzfhjL6RKKowGqHZAuB949FFNwKDg/VyHgUz2PqZxDf4y7jiUeiOYejY6+CokJ
k8rg4djpamsGKU9EuKANa0MAFy3qddEGECNdK1OQT67HJj4Rig4J0HIoMa1pVmzyxWvEij4VYJOm
MH7Dqjw61k0dbzCxxaWHQC0yZZqKJf1o6vMRc4nWOPd0g2TzrmC1SWUAtZN2olkNFT+UQVXs5dRZ
0HenFr45rjLZ14BmaKEiEY0/n6WEikabs3map8QBQlzZsuRrodkZpHx/AILzOphB/YaO2PFYVzdB
KfVqBFtDPaYkSL/yENsWn8t68pvcjl0SlxSaN5GN14g58uDVVJ0v5fg+mie5jtGs0l5Hx0Etr8hS
x6d8Gi4HgmRSWRNuqn6aIcCbPPVNc9C2olezHOVLAJr62EvWZHaq2OvZB9WJWSzbsCEOtx5AMi2x
eTs7B5pT0++XoI2yDtcmW0Kcp52Hpp9xqHrbDehUa70XuD7zCyRP00LvY8ibNg0s46t4FgcQwqEv
YaC5RBYHHbCwPoH2i1oBpmdtWNrUx9puJzqvSV9ewNGNewo+ZUcPVLFtHmqIhGTEzdYZsfVOv3QL
eWtlu1UtHRPS6dOSLZDjYpbFVbdfWqnSiji188yslTYXlUS7vojuqe92HRrW0BAqkjgHWWqaoPUp
N0TK+qCCym1HWbyrImAIZqrZZpy6eqPm+PUQTwH4NN5E48LTIrSbaVAbERUpNL1IWo1iBBi2V8DF
r0FWPsmXZt8V+QylGpRys+hOJlWkuoccSlQRrDyIkqmXQ7XOgwptgyCEEB4avkCxW/MNNqhdN3ER
30Bf1F5bqbpXiJLhugg9eoiNzK+he9CrdAod3w3KPtLgfPbHcWNwdds3IPLoiMfr2ipQYYDtyJM4
nOg+n4GoDq7vD/3QTLdRKaoreEVfCC98ZhomT6V3ACR6atZAxMVDE6FyGwLV2po5bs76eileDz6f
z6q58iB1G/4euuPVhTe9z/jctvYMGGlFYbMYA1l2g4fmTN+9jovc6a3BZkGn09DMKil0PteQzhbb
paOaF1A2XB73OwNs+q0zQ4jTUBRhmQkeFBpUn3m4ZrMsQUUbfDTvIAwHnw295iX4bWnUccj7ib2B
uyyR3yuPuYIsQe1dOQcccFajMtq0VhtMQecoTNGksXUBTzscF1CCC1xclroDS9u2qAF4q0pMSTlP
ZZehsUeXPeodNL0cejmXzgMSNPQYza2Zk6p10HoYlV941kcdSF1Lg8shKTVUR9lCa9dtoq73Qwpd
2EBuKfRB9NoDMY23E7AbaGb1OX5rA/5KCWxWlEzQlVDzBDHTjOdlNK4GWj7kE7l2tZrO8yJX0ETG
04MeTbNVne8gK1aAv2MTrOui5in8Me+S2CqMd2NuUcKUwseQDm50ROXVNLn2whRzeAKEmEEaRmrn
BrSzPXptMEfZ1JIS2s0dKMo0fOkde0N1w89JZK9rK/AbSRp3DPwWhE7vbMZYO25xEDzE7cTPFzwc
7BK9HYduWtVjNR9Diwea9RyZc+Zrf1I3Q73pIGBPgcxCQ4zIMo1HPd428wxcdbHlGvhF/X6J9byG
FL6kqi7lGrxSP1YTPb5sFsW2nvZypaD9fgVVBYIOHwhYJdRQQB9rkdEYtD2AJyB2UPqg4LgrgFaC
9ExqAIgu2PEpBFdsVbcxrQH9pKCnulVN0kbRsCcRNMJqJ3CVUGTlTWyQPWF9k2fhggUkXl6fCp63
gDrju9bH42oWk9qUJp92salFakP/EvKChI2JtX4ECxCszmrK3kVtnMJftmxZztJh1jhpoaNbhOED
numdYcN1j0ewe2lVCtRvgr5nfOdzapKyKaHLZft4pVtGE1OTOxIyQPkgxgl19phHkGVGOSwgT0Gd
veR8G5T8bPq/pJ3XcuTGkoafCBEoBxRuYdo3yaaZ4cwNYixQ8B6oevr9W4o9Int62XG0oTuNNIWy
mfnnl9kNu+us4VPTtNov+zTsluQla/pN3E+5Pw7O0XLybyPtX3kFpwHZs3tI1gcP/3Ig07ay5Xom
NRKTRNebXMRmZWwa5rY0CLbmNLDL0qy0U98tOn+upvGntnvim7k5QsM+dtoejq6CC8DinPlOzn97
taV8OTszbKR9pNTZ5q7H/DI3LJpY1/qDZHuRsHWT9q0/K7HtYvt5SNR6dPAdDh8Rd3rDsO6smEOj
qn+kxLQIKcAPxDAigesgTkwUXsDMUcxXOdxlAtwjsBbKfD0sX9nihJ2rYSfRfSSwm+5FJc7L0PcZ
ihZVEQz1+BwP5Rp5pcl3mN2sq8WdtkPqjX6HB3bbzMVpMEvY5UMR5LANEeniVQNgwldWdudNFSRq
7S1BN2Ve1FdWEjSl/pRl48EeOhq1nhWWg2VjnWjmI0h67ob2ZDu9va7rBOrZXNFI2O0PaBs9BGp2
MskCSdN+5tDZEBHuaNrfc+EFaZUt4Vyp5NR0rFllczVsKIJXP6NWHQhQEL5Nivyh5RUP+r7LAyej
4+wX5egeiqx38DcpFSS2ow+1ckq/EBXEmjG1g7hQh6mU+FepbYLRsu+McO+57rdsqfA1suOB0A3M
sw21tBYrDvJnXWhVbjvEzAFFmBYXpQ4NcT+J1quDilmjLx3vsXbnw5QUR52XxEdEsclY8klwHdkW
Tf3K5F8hHRx7oT8XU/+i83aOUmPVYWbTAkdfbvDmNRvZKTtyx7hAhLvM0OWNFQCrKHyN58VfsBZI
5seJe76m1bHREA7yIn6eanABTVm9EKs5lFClTpzU8VaP+CvbgupVzYsuHBOvPti21WzhxbXrlswc
5sYdP8FXZYkPybeEGyi7bdcjOxSQlosSusPCVsJMeQMpB7nxIIM4ngRm7uLvrW4Q+uUDSVai0ZNC
QNrE30DcgNSQCSitDQAu2ERR5ZMdgXxAomXKiVp5KkaaJIvpnpuewIGxNKxRuzwriUsUK/3bwqat
NTAkJK64vi8dHq9Ga+o9qE26zPF28HGV8GLYuPXUb4QzlL8LYond4MgWiEqLiMsh4zqlI+4fVUZX
/pA4SuJ/QpgGigaTbSZss2XmdA2EceL+WMQ2nhk7LsXOM17G9nmZ90dOrfG1JE5Xr0EC4cmmbl+S
rUc8slae8vYQcGbvWJAi2VbFnONGeXncbasyHgLHsP7e7ql9b2jsPYBs0eqxyZZ+2RaDYQejkJ/C
Alfdbik7ugYZZd9lBP7M2ppVUvms4gUJc6hdUAs08QFYsT0ciCXq1LD8TmO3ihBUkU1uajKHAzM0
lGKw8BwgG2BZ2UlYRh8UKZ9bRs2+oSL5VJSzE8Y8U/dJZ/dPpEtOtZn2WskX2vXdtqZwVrXT8VWl
4uc0MyvsN+Joh33T2UxXreUopCSTyQdd9oLEwClO2rtxYCpgY//AR5L5i5DbJaN3fClXeQ16xbXb
tdOLn0XW7AgiAxAQX8tFJP6wdDuTFnaUOfVnOAT3DanqSEqlAwLVLHTKvgpoW44I9pYcpwzpMqRG
VwnyRAXi0BCoir2Ca3oclTxnlbMv3aQOOVzIAFpjjbTpuHF0fXRyb4cGRkCNFulPctKrroCqWMZe
feKAwCDwTXlIEtuGlfSSSNYxMDuJqCHjZvaHzj1jbkTde4gL7kVFswyeUVP7g66QvAblB/PqkAba
XT2ErTcWyPkIxLqlbd9ZNs8Cmk/HyUOUZiF7h2UpBZJlyFYW9WHk4K3M9MTyLEqS5tTRuIK2bCGD
wpECauc8GJS1p3H/wpqBB8TkeRQ7rhc5FjI4Dudq2zhAB0kcb2en4f7iWA/eYD73c+v50xI/Zwz2
l9Ph1QLjl+UDmBp3kUHPof1WNl1nqprh5A13yCTBssXlOaS4hzz7vZ5wnt34zk3LU7bQiCDVnmj9
WMxcIDXXTMjd4V0fc2tLRvrdsugecnHiG8f6RjwJEJCabaayOuwsRMJ1/hBr96AdfRwSe4uEy2dH
m4hx9dIXdAPRNOxov+WpWVdmTnxqV1Emu41Bzmcbx4QGrjsfNU9/06TflWY5Fll76oU44dk5uVby
AiLwtxDFroYCkDA4IHmp71uaV+vMIC7Rbvd7AnYT5Ep/omYOcfePLqTOvhl+1WcZbKo+dzI9sdZt
fF5ZW16MkD6t+4QVP5t6iqyF4Qb2KzG3G0TGcFuwvWAzwqwuIT9RJAhFcrAzrNFSIYQcIrOwLYWO
zzMATZQ/FUp0Phf94EPFfJgr646x5E5KtuXLUvhOWm2Hpg1hgr/1qXnMY8R6Gs4blrre6lYdlCf2
ded+Vkx+VeCLfK9tWkiEHXS6JQmQnrA3iec69wQBH+ITXftxbDFgWDkFgWFvk8niQZ7C6DbEbT71
A2R4Uved33TnBBygi6y9l9m0G80YDEDmstreexO8rDZedplTrCRv9rlsI86hpsCTRC64zdNg0Xbp
4zX4XNqArJKqSVZewke/hkIL1dGfRf2tV/MajuZLIhmot/p7obs7iGSHpBh/KI3EJafFc551UWd4
1C3Nfdax+7ZQKYzhEkI4DHMrO8Bn/Zo52anI4qAw0GPK4Zs7C8u3hYfLSFNoBbRfsxlEbonIqpja
+yFNP7uNeq7zTvlL1SabtO5+1RPgs7MKDxcHAFuptrICYqEW7/vSx9+HXKzaJH1mvffNApAFLRI+
YG4vWyudj3lSfGZNrQMGPWDlCci9dZw/9Z5aY33nT3Hm9McUJgl5A2jAOWIHP60m7DpeOs/0lu+a
1o4AsjzoxqFREst7WLfDgJY5YUOXXyzNXj0etxFkI3s9ZcPXCVL32uGpDPDE9Ss+yIeKI0TNiu24
8Ie46K2gSQB/9fkiosbjj8qlNt7nbCcW80L62ARUg0gWRoZAze4LKWqEcuW+b5fHvG6QIs1WYpoq
XxtWrGayNHKldO3tzWDI11Gp+Kgp9Fw/NrYW4YQI9WTbhhytmnYr+FFsV2vQYXIxyV0GjDaokET7
wUF2BBOi5VfQ1mKrGwLvn8UGtDS05ickb8wjr7U5smLsz9kxnGwey/HJUiPZQs5aDqVjdz+QeqiG
YG4b3sBNiadVPNrLF2AxyaZF/L/3zEK+dB3vvkFd+T61GuqKe9ZepjSOUi5gzlMFWGIq4yDW6qEr
qPLT3nqWQDzWyPyvalcUgctUlMzjeJQzktyISO9FY0PAHzUNjE0QNJQC2wJullguBOLMVX5CxQuJ
bTwGjgfV3MPdgOgx+YgNTjznO8K6JyQEcTZdqVdOlbMHxdjgQx61kYJqi1DnNoDC9gxTFFXrly2Y
Hgizj1bdSDQFakPPyM+6dDpf5vlXJ3O/13CUgxEcecCaqd3QOP6MhEhYyLovEQQt3wE2vepUWq+i
r9fIKnWRzc2mHOzHmJDvXct+IpseeI6xQuZCMOBT/lkvix1An0/DrKW138TwuYkw9laco9HFQqDe
KWzfMrFtMZpnN7UcSIbD65BboJLpfT+Ru6GlOsRJdDYJ0qjIjJA+dGDd/S4tC99SvfKdTKxIBSLE
U5vayvDit+YVEsZ96XbfCtt+UqI1Phnr78bR9h3ppg1YOKABJkH6EwL+wpAXZM6W2XS36JYjeQBn
poztbiOgV0QjH2ioRKPCfJr0GhRICRS/eeC6bgO9NFDQRC6+2t1Za6hcvgI/LH7VraoOko3EH5e5
3RYJTZ/AwqinpTLTTlALApicl3s5xAVE34bTXw4OMtAZmd0nkAxjv++cWiCtCbgmLtPsaWppckdG
q973Xo/Ar7ephVeTt8WvsgMnDpIutr97XTGBCAYNp3FaA1m08wMoBwEle6QRK8vkU2Ipdhhkmm6J
YTjzTrk0ZAUr7NwJiLNby635gxkcHsqaiAwyEEEg0SOtnPtTOpyFdnweKJo2BEYKTyqVS1RQOSJk
RLPHEzJwC7R6AxL0BOgcZrBaIHz4ha3JdlEd1M4WoVS5eNnvzlOw5uD0Dy34lLPFqw5sqt0dIHu6
8Tyr/E1nluwnoluwwGi44Kcq7zEoqXhz1JO0sE2pfM5lsmxzU7Vbj6XzjsStiPLBs1+sxGVDyOuZ
vLJ8BDnTdM5Zg6ruBlpb65hM8yZmdb8mvDvDU0ic9UnlDr72ShbGTeOsSldnD5ZuVOdnYqBDgFUa
X0pWs0/OOfjqZYMFnRiihsoMUBIsoe6mueFbjgLMaJaO2jtIVeMlbF1YYTY1Kwms6SW3+2wrZjI4
ftrSLJxqCcuu3LwPnCYutrGVWIFFZTkHdjLzfatT9rsUSU19XQysDPjg5REZEjjlRhRe/UiKXgPO
xgXyWwOfDLLPC0HaRgZTMquvZLLTT0jQ5lGJ/EMT8jaFNJTP5mciLScscia+MqtLwtaGqlmoefmc
FW0NjzSzj1m59HBqpYSnwsU9zdwZBI3JTFg0deZENiSwFVDmJMp70eHpk+JRd/eWhGCS+C7tu3OK
VOocqXF33tGhTzZkGTZVXBiYggrCnT9MThba1TgXj9wdnXIVD3kGxD+Zql8kZuRn3HvzbmSj+WLH
BeXBVMX91xiSxCc9lBZyEBNbtD8ZJY9NwVICss5kX0mVL1/Bl9Yigg8ziL2jPQumr/S6pfT7DHcZ
H4DowZ9mp58gG5XwyHXTzfCGWEdgJ9yJxdG8MNH+LKZkMj44vM7sEzfFg9Ah/9VukayAGzWkxkWc
kuKx2qZQXfQKtzF9kQjY61BzFBQEcQVjE4113FtrkmjPWbkjahWAUcxwneZhyNfFOGoWNcwbirDw
oAKCKax4GamuYrYPmhO+aKcBTPrtImrE1d7sJpu+T+SE9BmNv9uZp5qwJD1yNGICyuULGPavMRTc
wlcisdIgboqlWw00YXJn3N492eM5EpwQ9HhnfXrjAhIAPND2xQDbAFoOAfgCN5wWQPxOJWOmyqFt
VORnXVnIVUqrwmML9nRcVkk5QlEVCUdYiz8Ey8Gc7ixJxQae5BiznEeEw0aHfTVyJ8pA7Jb7FFZX
IuEkyvbooHpDHYHHxeSbEHkhjnM9Lsuxz0X1pc/GecEMaIEsCcGnaT9pUW0RA90o22WAc6Rj7xet
tPgdO3HTA4uvx36PCZQnmU5WGfQQjoKsAxMRWLI20E9Aj4w+6wfZrIU9VFPYxwnAQjpDT9qOnj38
4hZFssOG22KHRWpe4hk4hJAN4FSPowxGD7n6US58bKJm8EYPakLFQIeUnqcfyQBH2q6HctwXSsFZ
rSF8Byp1xyUc4xhAju1Y0l5NYPWApTVl5xvAsoHXW619xMkcuzDxFNSCIfHKKSzA8iBkLOZG+ZZu
rTxMnHg8iqGT7UFToC0bA5QFpGmeUbDIdQudWjCsHLiXRsLvyWsFf1t1mVqOVt8a96mmFk8iIVR3
74zGtYBxDpkIiALh8eBm6BQcIZyD+RJJQoc1FsJFygzQJWLgzFrg2CuXHzK3AGVgNZPZkhJS4ROS
32o60jGZ4NoYi4LmcWKcTGTigHfMopLAlBYbUUsB0aBBpU5q5dHMPbzJxIHLEJGpgoM8uRZZ/Bqw
jRdVWW8BwkaD1EMDZgdiCGrjkgDIdPZzMYCufeCxcCJFpldzW8vTZNUFDwHwOBPImzxlAUmR+kco
5yHPVNoxANVGz8sTiKE+QRimsxdpFipPIDKL75kwqNab3TRtnwHLCrIaHAsRvt0nTepncN/iT4VD
l/JI0l6BLsHfsiCDlo6w1kvMejhEU1V+ca2zM8StNMlWrttL4tsD/vTzZA1ZEdhyTl2I1xmqn9wi
TT9NREK9suqsjx+cipqfczvGJixpDBB+sJR57bWbZIcYtCwBj9x5FpIN7WwfWdaB200RoMUQ/9zA
KiuoHKCom1923lo0gO87uIF2hZ78Gs9ZDX+ZKYTMNSbgrhuaVXOAIiAU46SpmeDgeH1XrBPqys/e
bGlvN8xD7kQFnyorKKVLs/OOjvCaTKIaXCvtVD6qPkUfxMgSuPhejqK9vlmcFOK00xIfiTmgM9Sx
4ywC8gLoOElkAaGOdJb7MEP5jg+xN+Ch4fC8UQxVpkqEqTNOp87GevrIXXnfk8a2jk5imSfdQbTB
+iEdEtSLS5OADaVn+S1Uo9FPZ3I3McDAa6ZjuVWj5waAu+Bho5auLgMtGezVktRG7BoL/aqjYYJx
u0NmzH7IRFEtm7auuEawXEHx6VWLgDvhvcHNLHqyRPbseMmXjg3IXVtFoXzcFrwCGkfs0Z7QKBLB
poNyMQ7Ddk72pHRZcdyL+CmFQUGxpuGju4kpRzrXE44NIJ8xAX018bQOkZOK063IpRn2s4WXJWhN
PPfB5GX4b5D3znjQea0hgYKQU54oqIaDC5ux80qd92t7GppvyD3ODFWojDU+IchlrESSEfVSlCjq
DCs+2APWIYZfrLtiwXsijTfBjx3UFyYsxfcIy6tTMXqQyFvL7ZCaMkOto3GccHMRKyN3gmojHfsw
O8Zeyc4e0nCoWF+sLTLyF0rxtCPpUsGgFBPuXmQpnWs483a84ASVUiNMwj31h7zOAZ+UDoLVZZLw
2U1FSBfMzcTvAIygtFDidvSQIXrT79jSz15EoIZoZNTTvtlyBa/dL8fFBYZinBqh0Zz2Y2hj3aEF
laMNFgV1E3I/pCohu7SGShdwWjYK9Y0tsIGXZu6yfrOU8bgEbt0TvQOUteTwZ+c5hyrWcAsgTNZ0
ZcMCA95Z+2+g1yu1y/Rcmvy2dBkVOva5i60g0nake0Zg31KklRODI4oBr0yr+g46VDAHc6S8YLwT
GxWNU5Qc8y1dUT+LqqNMw/wLhMBQBmPUbz7+lD94VnwJikIE445A4lSgXujtl+iB64XXebYqly9W
9x3H5sZcUYv0ZqqSMwcAOPjbc28nTNS7GKBPE4biRYhhbKTpr5Sg5hniJYBsrymqUzuRhP5dM/Z3
/9wrq0vez+lySEouhtSol7aguKEcMkIN4mpes/20H3xkdQJyrJ+ScLwxx/fb+eeAF6VQGUlMgRtP
Q3SX8otm8SuyjeXzxzuF8vg/V1KAcXZQ9u5hTS8ODeDFGXVNfRbJo/gBHngNhsqvfptAh0WkN274
8XhnkvmfM/r3pN4Ohxr/tycjzdI5Fg2hYdn8zqASwpjs1VCHjd0fvBFtTv+DgV/bs/OevB/NI9Lj
3BaUSiDe5z19U002ZlWujIVqsvNN6B76db5uwzGMfWdlb8TDjdHO334xGp4kHEyHYTn5GSZ/Oxok
UacQTpdFfbSEwzM07/H3EtJvbJOuiixwoNP48f08+SKoTr1a9fuPP+DPA+O9HV9eHBj8hEIBJ2xk
oa3BP2evA7HWnblxD/4YxLWF+1cBIXdBqpALVD2TSBUrqYqonr8PDUpddIusRn5jlD+W8q9RHHTs
RpU6iNuLqaBrwiibpGUhX6tNvsvXZpdt8lV7Y8X+uNMXw1ycD/gYLivtBs+Itcut372d3bjDf74a
FyNcnAnUQeeFzjCRPiIrIICRyqOpW6u1dZSvy50E7vwwLLv/8iBcDHp+Pd8cezOD2G1STIvQrrij
NgTDM90b5kkuHz8e6uoKnp8NAN0olqDnG/hmKNktBWIExUChQF5t2a5XcfNvFhGlEXg9CJobUHGx
TRmjaoCyW0RDKH7AHeoeiJ/AmpFTVYZA7VdeaKwbg14752/HvNg4D1Ir2ihIKCDka+5lEWO7BP0N
Pl69a8fDgVsLdIehqNFm53LYN8sHy1k7czOiKD2co/lO8E0cpqEbNL70+2eUlqeb9vONMc8v+rtn
CnW1b8e8ePHnTi3I06V5BHV/141REebrcWWh1DTq1rdmSK/c5HejXRwQOpC+akdIZPKrWcFNfop3
zZbBh3tBGqnalndOoCIr0j+LT/EPFuQBoMFTf2if6aGKnBVQmO3H87+ysQ5HO5tzRbN7bnv7fsld
lDwyG7BnGNvgtlJUTKije8sW/OGfYI25zWF23HMLyssTWyXOpDxdsBCtPJx6jJoGwXL6s+31jdn8
YU8vBro4plwaADzEziNKn93mNfYeswGVkr/HIg3/zbr9M6WLdUO6NDXoUIOb3lZmRVQ6bVyqgaXa
6fLr46GuXou/665cgo73l/VQ0E7bs7B5ttvZM6o61+k9wBAUNfqxj7YNgfdF/vcGB/2PbYpf7Tj7
k875GL+5iGgvpUCYYHbcLe1HVyJ5ztqWAwxC6gt0RbyqEq7DnEC+n0Vnbjl71w7Mm/Hdi4egKLNq
QqDEw9nIJ1Jlr4Y02y4bHx2W3ngArh0ZvGwuekKjyRH6qryfqrSBlgMRQGlGN/gJciNzIaKi9oLY
SfwEDWg+3sxr9+3tcOgh9XZlyy6uKzSM4KhD+gEqBX1UELqjvulfjMJsgRjs3ErZvTidS5+2llYZ
7CzI9iF5aT28K9Ny4w5csXYOGlT9Z5SLpUOhKeBtF6MoU96LnD6kxH35/03kYrkyCEuEFykLF4S9
fr54EOdbAe6OIQL4/w11ceZHJWwU22E2KDrvpgBwbSRG8W+2/58lkxcHW6Oqx3P0ecmaB5Qb+dbY
7uCvP/2bqcBZFJxzJu2LZ3DKywTZioqDtx+Rh5+qL22LdECZFP9qzf4Z6OKcAV4YW6fCQKi0fihK
99XNpm/c628869cP2j/DXBy0ekJzIm1QPlWnPBgqZEfLcv3xkp2bdvzhB0gcZ/zoCMpiyeU7EJcx
0pBWVsL3kOshLB/NikZmj4Yv4P388RNL/TZIQxEtgfRZAN0lD5ag3dYHEqCqcNcF9cP4AFwku/Fl
V5//t192cQdmVI+lyOJ4IT2BnQ1Rob0tAzTAWC9Rtqnvi7X7/PFa/BW1XPpEb0e8uAo14DDiDVgL
vZshSvozCmaiYat2TiifeDhE6WNc++ZI9+mNyV59HlF6TKDawPrQC2+snirYFON6oQ2l3lY0LFBz
BEY/ujHDW+OcT8MbA4ckBNSq1j2b1LaAbu5Xzzzw9j12WB7ybXxPTEQ3t7aSnq/3Hwv7Znrs/bBo
8jOljZFo9rBltW/5gJzKLhiP5Zr77snVOFjoKVYF/X64c3d1qFa3FvjqVXrzBec/fzPxFInH3kXl
ZTipZLlrc1mvmlTKf/MugJWRLurBORUXF5ZZPEtbt8IB6oHM2hBRbAt1o96NYf46Dn+u5z/jXFwN
041cZQazmYMpbJ7dV5DRa2TyD/xHEjmh81RuUSlz1wUQ9iL1+9ZFoddX85/xLy4KYH7LHQ2QSL6W
qKIKPN8OaghiyQas4Jch8cXd+Go/zSsdigBQ07H55T4Qy7/lr934DufCrDRyVAnKH1mYL99VmQVZ
nNxYanL1xqAGHuq9C6GRn//8zcGRHgP1mtpeiGY2oYuoTPpZGIdTMEVqClBC1K5S6KfkxtN/Pil/
7DB+6IkRG8fIufR9JfJ0QDoSHtr9L5RkT/lhtB5T76n23BszvLqGb0a6OEu2Bk6tGUYashcO77rU
Pz9+dK6uIJonOOeG9RBzLg4LGioVmYdirbA02Zp4G7StXPUsvzGNv5TXyxXz4LozSH0uckoXG1Wm
E2mFwkZ5T83WW5mNF7C1eojPOnfwXwuYCLjQnOostXsI2/94r5MBHUrLGt4zW7ZUoIcU7ev71q1D
K7O28yjRXPkjDfPaGp57TKBhKh4XKS/WUDSpl00txittvUq8dI+ORWsUDEcfD3N9EQkUPSo5dfDP
+9MOZg59XFSMPgvHJUTJ2H159AKxRvO2z1aY3XAKybVwx4Osh1ZjCEFs+2JWS2oGqyxhjWQRouA1
bHdodojkz4Yd1bb6Nh9QiDC8wCg+fjzNa0f+zbjk4tkgzeR2ABS8sBmQguqqMBHj6uMhrvoS0IAx
MQikEJ0vLHoaK9nSGRb9/G4UP9FnsD7pYxJNPgpMH7zTeUnRI+i2tn6+r3/cAyiyDsRnIdDB9v0W
thbc8L/8eVSl+Ez+yDIdcPK7EugeCKCp+jdref6NM3TM9ZjjXTwfU1LnNE1wMmOgW2i/6Jfx6cZS
Xj38b4a4mJFVuglXMdzgSTk4lUADKnR1Sqr+wRncfVXTfWarRy9xHslsb1B6eAdmvPCHOj0uSfGk
26G68dhcPUD/+SLXvjhAaJfloY4Fk2YKIFSO1Pk2kUl96wyd3aI/t/J/19Y99x9/a3s6mi6WAfwS
sntnt2yR/g6RhT5gWwP2Uq1vWVNy/ej8M97F7R/aTqGX6FkTWKOfQr9DoWZkttVT9sTugM/ct5Nf
PSLF9hLf3VI+bq3ohYfoiKyGocUeqzwPDaCsDOXPN87RNS/UkxKNCtG3B+UAFxYiBpKD6k2MAa/l
dxnF22SrHsZ7C8nPj0f688BSck5JOkhcoGmOfeEGFkBPh6ZEmWXdPMgErJFE0RL/r00ChXwjmSNg
hKAwXqxYQfNWFOmE8m0BMhlJCw2YBalwFInfyrNecYLej3XevTdOkF3mbqzy0YO/iTrsJSRh7UUq
QgtbPGM+CaRZ5WHprW5lkK+8opRywcAuCIaE2qUgN8pxGorGi/GKmtfq2QkWvkEh+O4cfTKgPfde
CGB5P+9v2aY//a93A18qcTPa9U0im9HGtWs+S684l8UnKJFBmfmIkqBJlzdO55UzIxwUHroO9vLs
xrxf4mpkHnJqXRxqD0hJcUK1jQ9p7sbJvDKtd6NcbCRUamq0xg3v0wEN6fZp+Zxbq2YefAetGz6+
BVecCfpusIv7ho5ZiYsmUhybh7hvhVKVdbwt9vWWhvb3WzHmzdEuNJmExiDEy79iIjtI9iiG2bAT
yGJIxVXgPH48t6vrKBx4SQSNWJC0eb9bsxiLLm8wmClr3xkeeutOdWI1Z4gOhvyGHfjzbcQ6vhns
wsQ6FMSubuY4RLsqn1l3Nfn+8WyuSC3vR7iwsBMBElcWNbJOW9Sq6Gh4SKJynQf5QfrWuv3ZrG85
0DfmdJnygk021CqnEr3Bf3rsNCv8Es5HDvOtv//CdLJ5EQMgG45uM8Cv0Mzy3Fjr4yGuRMHvVu0v
ae3Nq7i4mqA/5ww2Nw3Matiy0TcrwBM+0GRUFK/kM9qOToG37jZ6ZYcIeayTs1JhFUxfPv6U848i
XHgK7z/l4vXQnjuCnUjPV03dAdJfd1v6qQjrAF38X/uQBCjiPgFIj6yHWzt59fDglxKcc2yCZ1pc
jD2kTdOzgVlg2vwx4gFFx5oAnSbRzDzIUZYb5CFHCcotSfnaDqNVHrwieLr4keuLHUbJbG8bdI4N
efqqyS/S3HJJrrzIEj9RAbjIQcIZzZLf33GNiqG2baoMVvw32mcJ9pyS1xv7dl6b9x4enpA3Y9D3
Y+SAIBe0alcRPRXPSFussxC1YAhcs8fxPgnjW0/ylXfr3XgXexUXNfqnoWNdNKyGA+i/+3IBg+mj
UCdqNhAEIxGgyV7+NO6B+30811vLed7PN7el8tBDT0hwMXX9YOKtzNGn6lZgd2N651/GezuG2y5o
vZcJFoKsqyKXzHuXFp+F1x3LXB/kyG6SHecN+r83EDHs+xFTPnW8LjBicVB3amM2MkQW/RT7aJR3
O2C+cubfbB+7DAgsq6fzUGI0kOf1t+qQbNABoA/spzHk/0Pady3HDSvbfhGrmMMr40RlyZJfWAoW
c878+rsw+x6bg+EZbPu82lXqabABNLpXr+W2P8N9yWzdr21v6Kmg9CUpKOLgqX7uYRsChaOBGcER
bvmd7qlWsuNugGSeAXmTHBUm/z6zxSGCkpcugg0TD1lq4+U5WJSiWdRt3njs2gKUNZ9FnUMc6e8u
iHMj1M6Dq9w4Bp1i+53uaeH3GLJanpcf69wCtddmFPBQI4YFMB+ZYVZYQ/f9f/OB2lLgqgtB3oeF
Kv3M1nrfndvKu25iJa0694JK4uoMo3U133G2cDu76R0pYchvxaf8Wt9zNs8qRq5E27k5Kosz5nCa
owrci4XsNi/JJnBqHsxCZohZTquztW8D7FG7mXF/kr96vovPrVIxzvHRZGCAS7chcILse4JoDug4
3qI2e0uG4P1fltQAxAR6RSiL0mWvasSNAMJn3x4/QebdedFP306/CT4fV2XzwXrKrCQHqLDhFQWV
VOBx9RNieHHyhlOaFkAMc3ZrBw8ooFjpbSS60zF10Z3QDxgZd+IXweJtcSP1x0RnpK+X4FLt3D71
TXW5ijmQgit4PfKWaIVWbIP9O/eRXvZO7oCog7W5LwsZ5xap76l1lVEOgKnZYLRVwIFVOXEK0Q1f
50E5fcxLsP6xrre13b5cZCpJb4SikvkKTrYtOJNAlyO0f32BnjtFXW71aMxixeMRnmEueIzewgqj
a+AGuh6dl9c0saLjvCf4BuGE5FoES1uPY6klkmgPo2jL3aEo9I3Cbf/BCBGLwNMJkiZ007nOxlCu
eryuQYKS2xj6mk0JkIodr/Ut4wBb6T1KqJxj+MFAoUQ0aC0JBcQXfJ0ruI23g1MFZupVTn9QSdoT
uiC0eIw/WtPwcmcGw26Cjhlr/60EIzY7QIsCD6Gxi7KTgTmHoZ51nJZG4/QBKGEn4yiHExlOtlQF
ZEhD41xf35XKOoCYC5vUlpNlfySIbvB5ee0BhfXwSfFtEM9D78gsH4TcrlprVqBuZrIR6ys74cw2
tfmyXiwKkBCDUEX9oVQvUfzEcO4yaT53jtpqIWbxp7HCFxWPk9UfAHDdxLYIRp9NsS1soJD/obZw
bpHaekIYSbGiw6Xxk7dmG3wYaF331mCj/1d73Ybh4GVSCXPIgNArkwRIoVCZAw/ASqOAK9h5HV1/
J6HiZcr4cNyu9liurX4s9MsgEYQKm0z3GcNh4jo+RqDo+XfSv4X5y3VfSKBRNyvUZJDIAbaLJ+Kp
5Lw4TpTKj7pYyHW7wlClmv+IhJcMjRAwi123s+bH0g71hXD5CQPXkoD3f3QzKFI61nOQYeF0ziw9
6UBUo2rwpGmEe4ML3jMMYTK8WEt/DF3Ad1BxYqG0RLnhT/pQgloJtEqdBUKsDYaVJCiwffBbMEw/
IQsrreDR+Lq+disXtMwjFUVPUwXMXqB73FDWqgNwAgUOBOLcWbJLeUPmPzCL/ASqjw635zPHsnl5
z8AmKQ8iyHVFpbH9TTYXGBnCfVk5kwWyYDu1O+jaaGb4AvGUB8ysm0GxYZ3F664uzJKvvPiKVQjG
zbSROVIoeZfcxKnAU281rwTbJP1KveTHP6wtVhT9aB2qliL9ZENVDYxsoMQC9N/3GrO47/cRjg5i
T95EjyqjKyCQx9H5hgOseWGPnC0LB4Oo5YYeLE2YRoZ+GcgyzAnaP2iN237F8Ye4a8CLk9SYlJ40
MyjB2mV2PDRCGG6TQKV/BjBlMjyWkGjJ1BEmRuB8r8AB5sTbfltZvp1plj9sQxcUpv0uQwmY0Pvo
ZoB57+fqI8X5xvoJxMS1n0B96kaFbAE66gEGcWR0zzove+YsDHC+yG7mcm/FB8Nl8veu2aNeSmNf
jfEoqIGDsVJL90p33DQDkI5uZM2W6oY71FeZVZXL762Di14B2BGPBtA9qtRNn4sduMeRsTmkzzwj
uY92vqt5oo2p9C3Dw4uPStmibnYdjPyRHMAWGaTiTMzD2yAzMtzhqGGCRTPLj87VzRqUD2ZiGxww
gYxvenFokB+gQVNA1gSg9g3aWbU0IslXEsjFIGNUQLH7M/7rG+tkQ5bFE8IDLfTzDRRzwKeoGZgy
Zn/EnA4YrUZME+NZWIqs9byIGPiBGUacDbjsydzduSkIi2htoAO2z4EKDFoaWwiN2gStOvSInzQB
nYzoNSOoZoUQjaifc1tuU/0xyFmAsss+G/klGroMGhIOQSMSv8tTI6oqRUAVK3FkD0/SChWFL20T
7caN4fgbWXbQ+RWcwsWkNSSc/nr+CsZlgechzAKclcxTxgMMUYOWCis+FtC96HA12EFbDozYubxb
YUaT8ALQFUPFQUx92LnJBi4s0hTnwVyYGhBC5Ua8naAM5gx27gybGhTOjNfH2hde2qQCtoPsA1iD
WwiFzq6Mk1dUaoZbZM+dnTrEKyJqAzFlHAMnKb3Fec/VRtiCpgp6aBz2RFmKjRXU6RGDSxL0GAPO
hNAio4BxkdPBpA6LKApq6KTTE44tOFLAnoWFlCH9pfIA8+tv4HoH/cSv6wfO2uotDVGrN4ABC9PM
XeqkhEZzAJNT8nXdwuWBAlcUINPQRsc7lM58NA57nYPWIMbAX2bltqmOpcrIANY+0NIE5YSk+yWm
XePUURUOWr4ZcHbaRis/IXo1hAMjgVz9NAt/yI9ZRIPU93KD3jXwW0JcvUJxN97NHfQB9QDkVEVq
cIynyuoXWtijtm4qDaDG0WEPYj5Qm65R0v+8/oVYy0fupIVHgKnpoIvA8qUtd5+CCj7IblLxKBn8
XaCyBk4Z7ihUNX8Eo5+kRAiHKXsMh+8AvCTXvWEZoErbEbi3Q1SGUmcUfkTynVhWjONgNaDJ4wEF
D6RY9AMiKgKoZw8wkIGBOZIr7M0bQs993Y3LMEMKDeJZMtyG3J0G0LWEd0KaudSptNdxevUxCAUW
elTb/jq8YAdFEySRIpkypi7ICup7ObCj6Ei1SmHxIE03I19yrjtzmk49P0LPrUjnIRb3ZMtAaMmJ
RZPnHKhYogYEvrLW9gWPdwBpxixmmD6OTmGHrmZ1/lHG5DhEJK7/kMtaO86JpbskehaxDlKuMOzB
Q+9Ugx1scte3WxP4AtDz2JkdOswMmezOS8dRhFZFA4KvdGEY1EtDAIKXDDfi4IxPINh5jvapnXlg
i7Bn9HaAYLJHyJkwWQ1WLmPi6h/T1KlYF6OeQvORjJ1gItqOnAQ1HP9Oc4qt4IhgYjVZE5+noLzw
FoBqPEc0vLBPmfRidQuQ7ibTBJNN+tjkbqa8CcYviScazSjX9oRUE7ToAmO4/HJDwtGFVSqEoT8K
jYUYPFNFtivQo+aznwpQ1tcjh2WEiuAugNYBwM9IAoALNqWsdbKSf0qS6uVf7KjAvaDfLyFHPg/Q
SQABPIbZ8dXkh1AF26rypHYNw5nLfgXZBvIfK5Q3FUg55VKBlc5qQJ3QbqtdbIPVgwOgYLBBc3UE
JYvNm/Fu+IcXxrltegvykGfgevCtyU2HB+u7r4K3UBMYO339e/3xkPz/IhQ7KQqkSSXr2BGdNaj/
voIsiGHk8q45d4XaYn6OF6kSwBXAe46gvLF0TbWvx8PqPbD4UlS6Ico5tFQy+CHqviVmmDZBRTnH
E5+vuON1U//L9v2zZlSqAXBcOICWCDIUeOgG+8brN4Ob3Ymbf3jmni8clXJMwZTUoQhL2Uv3Xj/x
32S6JvKgZ+I228E1PMnK8MRWLHY5lhEYdAIS5WlY8Rkm0BK8qOMAZ7+smsWgMrbY6T13eRb+Xkya
JIgbQFY4S3CxcSC2MYEU3gJTvB04mP+1J2y6wQt27S7yJjfpLX6j36CAcaMdMff3ltmQwGWckoxY
pamCoJtrgJAcfmsgIodkqhnNn4z4IWfThctQJgcPDIZ2Ls4uPU4jyIGAjWiwohtS+YNywV1qgm7V
iWwWvcKqP3+M0YUK0EmVsRJgEAxTABJQV1UEybExBNaAsckvSzKI1YUhegfG/KDVOjb5EN6rKVAZ
qu5O4WQKY2Ql8hHqOVZdMN5/LOeonSjnYEAdyBmJlps5ZRhWbFm35npOhoK0zoOmAt0D6oQE0LYy
BkikoH44HsD+9hE5Blhgd4XFWTKwJ6ievhJoZ2SnHgF4No3FisnLziG5hxa/gTpAwcmeQPICv4Hb
aI/dS/gFVRcbRHHQEhBuIKj1wnniYT5isgO0dQ8ZY0usZ4ML89SnJdDnQtBgHj28bQZRehe9B5vz
jBf/I7JZML7VQFpYoz5qFGRjNvWwBsI7axZe1BS8m+FzPnwUfG2G8t43WA5ePu3I+oJrAcUYHmtN
v7Z6MYtwhSBrOYg1OGpN0YLM+gMKGI7/JaGGih7IjpyyEPNjIeFWAwx6u6heCKJwyS2UViEHIm8E
MWj0ptocbZAs/qos46Y1k+3sIQ31wpv5RvEIlIvfQ9PWGt+uH0mrAYZnmngKMlLUPE8DwGVYK3WC
BWhtAoxQrQquV88JqtTjhgNvnZltwVK14TciVC/AdM+4Bi5x/Vj15Q+gPnrSh4o/8vgBIrovqJLP
dukm92CEfB1eqwNvQ0TL9Z3rXq8F2tIm+f9F7qOnNZT/JthUu9KFjOK7X45ES0h6bFDhMiEVcxRq
5OdYF5a/a7crBhAJeQPKBpgnODfNp2osKEEFd2uIozx0wlfQs4Ka/A36mlFBqgFWDdK/pcvHIaR6
+JBDxQ9UT6kbbaoTlZr4mWU4s/4NFEg+IgiRMNqCJtNFi1WrwTHZc03m1KchOkyz7Z6CYw943hs4
kd5YB8XK6Y/5BAkjzroCbCw9GTFnndK2E0YElYG716LZmYR/M6FBQxfvDE3lqYMX/W8Iz/gwUccP
ofheq8xRoIsuGUS9yZDF/1igdt6QxZE01nj5xttok6V25el2DRwU1GRx3GyuR/zaSX5mjdpmqTaI
YdGgwBCo7VcS6Y/plD6FQ/QJNOfPqYz3KR8eyoKzR7HypEo5gMmbQQZ2OdtFeUxtOw1ClagL4Te0
NpnThiQQeJjIUat/YUziW3YxLO6Km/AXq6qxsumWztO1omKO+RaygTjl1dkZYjzi4mxvaJV9fZEv
0fjnDtLP+2Hk61DuYEfC+8B/7vFuBDN6iT0hf4sW6VWhhrwXoAoDilBTQ80ftPQibhdW9F72mKlf
QjLRxQkHNYcpnyQsdVObqhdCThnDAPIdsEZm/i6BAJDJp8haY+pgk8H2KvQknJEv2IYPfVnDVYOe
cV2wrJCTYeFXG9UTlAphJeEVJ+4DaC0CT5czHnprN/NZwJCfsTBTpYCfJRyWD0q3PXTsLGiy2L1m
anuSCVae4cw79ROMRZMd7/vn7jZ08GCAruf1gFr1FgcEUgR0jHS6KzVLPShqZZSLRA6yRtOH0X/E
BotOa/UwNUQFCDURE7snHNfC1xxEtHmTwUiqf0JFBrLVjBxjzQBgb9DVJSUvRaMKzn0zlZqmkt2X
zNsKWXLdRoyFWj3eljaoeNeNTMekKmzUpzQG3+hoOJ+aJznRLWtzsfyhIr2CkC4/pViwuaoqSwQx
EoRlU5ZH5ECmLnEQY6HsjF4oQDF0U60OykHvQVgFj7hbf2e4lXWqTwLb3x3ivWT5aHBnGOT5l6AT
RIyOojyJPjRNYNVFmgTdWrzLI4y/Kj4Kr5oIqSzF/vvYBrExCLl4jKZDbe98i6VKrYxiB/9iI7NL
cPpkORr4EMW7buYShoiTcGmHunSaOMMTJoYd/aiZP8mjOzC3wGih0ls6ENDzOt5kZvZrG/ePUczh
njun5RwUmvLiVNvYZe+Cne2AfTwUmElCfde5g9xI5LWO6GKSWTYNe/KGTQnpOyaDEfHuIop+r7JB
Q38GPp1jMMfhSYXhsMZrUa8KQV/KSi9Wt4SkgWXCAN0zBpXO/TVGMGkXoCN3lJrvH+u5DG9Gudec
699ydUvIwEQAm0Y4dKlP2UHEFQ/EElui5AEQiO2hnK2h5U1heBiLr6rNGPfAWsEPvH+/LdK1sLzQ
Rj83YFH2gs1wzKweLzPVTXesBWS4RhfDFDBABCII0J25F37wkNE1Yg0CnsGtb0BXIuJt0Fj/NUyL
7IyFc9SZ2WTK0CcQJkACWm+RnLiJJ4FmQ97845myMEUdmXHlgwWNhyldeDL8+0h8EbOn68Gx9pDE
RUmYqwAjkXWaYrmKE05WoQCFUJdcYx+7xo1qaz97R7JQnfml2eqRdROstZBgE6NJeIpgv9N4DqEW
OrkJgHwYrBxZfDWaof2p3E82xihczU53LKzs6kW3tEjttJLzB93oCNZiG351Xr/v3AmUqaBS37Fh
40z/qDcKsDB9MsSwpv5UvdkWodDIWfobBswwz9khu7WHTfDj+odcOzuXHlIXQ6OEyMwV2DQ0yOuV
wHHJPyCbyLh+VlO8pRnqMJHkKYWqJ8JFvAcN7AE5HSjIoAR0RGlv1+8bF7K52+GRwwBkflQf2NUu
hp80mFesg46HXhcqL81byL/V2d2Y/X2VFOEJpBHqDQoGSKlrqG0gKd0K8FEtf3FQu0I7lHG9rh38
SwtUbgepMrCPNAneGVr02UGpNJPz7fV4WL3BFR2bWiCAAlg7v1ygcwlYUYl8izCNpb3VPulQk3Qg
bL9PoFMCIkDonTVe5LIyoTXnFobpFGyefFlPSW+ah5ZbZUDuSPu67hvZP/T1jHaADvZfws8jk1+w
yL1LyNzo0DnDmTVioFJ/0JOPtkIHZDzqk8zKKFfcwUwNSg4EyQCaZ+pbQRW8rttYxTreo5zrIurt
cTNDIhqlR8vYpbvAnR6u+7d2KJ/ZpO6YCnObSgRxJCfcqjtlHz+qdxhhIE0PQt04bVQQZkPchxGV
l8uKlA+wbpR0eYy40cBurfWLpCRMr92Yg7VjBohSVu86vbFRlnvrFMO77ublVj63R31G6M7rZVaB
vyyXQkuPvztRsKqOcS6SMD+PlXMj5EcsYkWawaYuE5YjvWp0KITMD0UPLRy1/dVyUL31K9/qW2MT
zgXrI5Lb+cIyRkFAxiWAyYXmBVFraIPHPXikWlQy2q0Iou55324Uj9w76gcTJbFmD8VLFWIJvHo5
e6KoU1WIJWjU5BI7XoSsKVQF0Xqfvc4eCTkkZChYJeGVSMX5sjBKfUM0uJQwB/rTbl3MaEHfCoac
YAemHgOvfKgGtjeimd2yLvS10Fmapb4qtJpzg58I3XLjS1ba4WGgTKM56xlj2HgFX3vuIJU5FImi
NGNvAFi2CzZ1CN76tnT4ztQwd5bcKiB4SjfTRrcgqfVxfXv8L6aBD8eLEqINGtmvi9CFAtJQ6DnI
zhoHWm6zXd+pEyg4ieynWVj6XbvroN5pl70d3jNztPUV/mOcyidygJqHjJDyBZUFJYyB5Gj5R/UZ
v/Du6CUHPMK8IDT1yWZ4Tc42etsoqNr8j9fUvSW0U5jrBF/k/4Ty1t28kZ8IDcawFc3yyKK3vzzc
ydf9bYxmN64MzHpDFx3hG7RuPUAHVWpYFwi5IK44RNNddEOvqoOOWI3qCppDaXVom9qV/ei2lCAT
WUsgH4A6aqQOP+p2thSVYy3p6rdE7wR1JB5cwadAWwRSX2oEeo8efbqtboafykd8AqiRbNTv0aUq
Lf+G1YNdtYnSFbgBiYQLjVCrBaWCLCeCN+K3Pd+YefYoJEwSh7UrS1lYoXanMMe6woWEfCyDfCJe
m41nPEjHlDf/Q8UR72uwleMlgyl4pvHVSF0Yp/anGtTBJE8gQexfe5swSACBaKbv5OH0LwwSYBQR
ZSiHYfYc1CY04DkopNofyEnLQW/Z4r9VVMYzDwRipSN8S1YD0hFWJrfybEKTVcB8GUD+IGuh593F
cOLrqQUBaONU7zJwF4AXusJ3a4WOb9UuY+evbMalNbrfgCEnqLn8x5rgQj3Wm/e+HQC9g2EjKO4E
Nmt87tKgTphNUSrG9Jyg8OQDL/ZF0vqd4ctj4pTd+Br4/A5gD+e6U5fph463hAKtChGnjEg3FaMY
iZY/FTGqBfppHrRzhwObp3nlS53boTZCmAbgv5YAWNGkDmKGqh0VEAbrI7uIQG6lNjd632xHo3Vk
bnxVjSYHW2zEOmhWnCXT5xJR+sOsz+lHLtYT2nMSNGZPzvb/v2wm/xdVn5X60mnK/bcdkgkt7PDd
oHOJIkRY1BbTYacCjFWb7GVdCRA4pOtAnkogWNOouyhrfOhk1lhVqOFlNaQoM3VzPT7Idzm/HIgr
vy3QF1AvQ7N9HDMAjbC7zUltXnqx2Wah5kq63jOuorXvgxsAUShCmQkIjvN182uhH8dCiR2hCyH0
Lsmemge5KRjZ81inLuBXh5oQMQcF9/d7Gz4uTFPpRIcBtHgMZDD6ggTHzYtY9BIBLKpDBJ3IGmLh
mH3RZxOF0JcpD6DAC9UJlDByAIj0kAjAjpnXaUyS6LXlJxoyKNqD/Ptisiif6liOcpVIUvaT2YT+
Rgzi3Aq1yW11jqVJdHlbkUX4Y43apGk5I2/nwUsVTJpVKDdhfhOmX7O673tGWK1aEgCSUXBmglWZ
KmFAyj6dOEOLHVW/gUCiDV6erRo+JeHBl1n8h+TTUSGM0jJIUaCrIcIeZStPfBStQbnoTHkovUDK
ERD8LkMUlVxiKbPSHpMgiO9S3xC965vnMscgHM5/LFNPc40r1XyoMMjoTyWgbJopgTd2/D8aoS4J
QeGMXuz02PHV0kqMEdukdsas2F73ZWVvguZCA5KX3BIobpzvTbnV4qqHBCvOtPHQePqWVMxbJmvA
2pKB9FoSRAkXHwCI52Yg4KJCKgbC4IUCHfA6sxP5EPga69XEMkPic3FCJ2JWCHIHXawYaAX/O7db
zoLCsQZKveyt/PkNvfO/fxLqhM77t2fUAs5RAakAII/sqH1Is3tf+sqSp+vfaKWwq2O+X0bSALY8
EH5SoR6ljarMqoDJ2c40Xvu7/DbEjHDvQNfCsPA++S84SNZWEiKcSE8kDb1gmkc1ruIw6H2YbPpn
IdwXGpRip5d/8Qs1O5TTFBHdSyoqfBQRVQHAaYffRZvcbp6z5+DYmopXIvNqQOVlKoylJH+RPjRQ
GwBLhigCRKhRXysswnaISiJxxydW2W2U4E0J0NGMGa6t3OCQGcW0EUae4Bt9gzcdZJ2FCdJzYRuT
wXqIJTH4Ki89wTMGzMSgugXoFaOI56FeisM8Y3YTxX2jdY1AxOhvuuvBYFR3wcP173QZCwCmiSQS
QPSDlJUyNfORrARDAKRhvKuNTRYB6/n33mCe1wDQGgc56LGpjKcrIV0CXkjf1ktxX2vQaxfKh/wh
m2qGoRVfloboZD8N5gJyxPBFGt2+xoDNMUzvri/XCTh0HmR48P5xhgYWcYDFoqALZ9TwGLeqYKZJ
b3fpvMWoaBLcF37m5BG4M7hxX0wf142z/KOujdLANLgS4tXf5N8K/6X6uxFv7es2VrJ+OEikG3Ei
YRvRpQXdb9NcgFQzmnSYrNikbmg3HGjqww2GK95YSdyqSwtrlEtaYyRtqIEOKRYMU4IEWKH94rCq
15263LGkSoGiKbD+SIzp3nssDuDM7SDgrvWD2enPosZqT6/5gWVDvocLULzo7us1p8Qg/ufsZtc5
EmqxVo7K6Fa4J4TY3ZNoVqHJfsCv+QWyADCtArNMWjLn5wSKwWi/cqBNyZrW5GbJFPvv6yu3gko+
TUMTlQkkYuCDOTchi8XUSRno6fyj74GXQADLmKUIFrmkVJRjjRmlif4Y2XOMSnDwGjFpSleWFj6q
qDIBSYvUk7r3+3iKuTwrdVupIfauPKryr2j+6yMdk+tEApPwHoHXkrIhDEIuJyToQRyrbjJOTeyk
6LLN9cVcwQKem6FuKK3yeTnXYQZMTl6gmKgs3dT7fKPeon6/1wImFHCllk4sIq1ADwaBSZ+9+TCJ
uUC4qgZrtPn3CkMT/YboHRMS4Mf5yFacWDdJUEsiijwGKBbOI8ZXhkITGgwAD5bwClXP+Yn7ICI5
KqyecM++bkauxDiYV7YCUC+/rdIU0p009RxvVNDikaH9XuzjivUmITFAnfyAYBHZFQAMjIvSuZgB
gdVKhCO0UHFOxf2vrMt4ZKH9a1jz91XQsgY51y6bM5NUvEAzfdYnsBGDuM14BU2bh4lYMgEsQYW7
CRiH5No+W/pHfTc+E0S8XHGYAD7ktFptBz6AbsHfv30QkX+Wka5OaELYa5mGZZyFQwBqJ/+T/3sV
Q3LOA6gngsKEx3QXdWi1daNlooH8iQ8Gq6xVMwxBSAEez7/fzzIyGgUlVFSMAds8D3U8rYI8SjLS
TRFcsTGF1uwBJiYDqWWJaaQApHTXTa58pDOLZBssHkF8qfHdqI7gSuQGU01jjHb9TNlJAMsM+f+F
mSaPc9nvK0KMNb8K7viVEgni0BUeyMwRRm4rJ/VGFpHAylvIOPOO5MULsyh5TpI2poat/oTwHcDL
ECIFCSo6f6b8Oc9O9widV9zi9vVFZdqljv8Ooy98lMyGDfAoGOIbDbM3oS08qCa4YAKgjkEY/1+U
AldXGVhigOhAnnLxDquiAjP3KEfgYxqOEHM2V8k3cZG/XXePYYYupoRhVQVCA37NYL4N20elf+eG
++smVlcQ21oCrx8pfdOAQEVu0YnhJrITotmaIzucD74tbkdrdtrZlEPTGLb/gmYjQ1u/zdKowGFO
mxJTN4GT9xiPanVTAEpJCjnvuntrWdCZHepAMYYqnaUS7GF5BHE72VI2xeBoN/x23EfP2rPi8Tbm
k9rnZpMgfPb8R/Tj+i9Y+4ZLR6k8WQams4OKQeBwgH1l0ReXA2emNKyNQPyg7jiCcIe8MiHzuGAn
lYdgqFQNfvbY9cNDsNOs7DA6/UMEDN11j1ZmUMi3+2OL2uxiKQtKLcIW4fzjLcGub4NdA/zLA3Ck
831x0ACEEWK7FV3fYk3Krj1zgEohpCjQ8lNArnV+1BjdmEwQmgkAh+ltBVhkfauiKQzJcxdMBk8M
X1dyB0JtSCjwgPpBVnRubQ4whza3DcFtIG4UB7NuXmvmgz0DPF6jyGPc1bvE9p2ClXKufNEzy/K5
5VHROAhU+fiibnZT3xX3+haUf7ba4zxjQWdXgvTMFvn/xfE9NrNaZJqBKaI+cIMcYpfop+hax7h2
SWBQQXpmhgqcNM+Bg+Q1PLJbzuHjn1EbWNr0VJWMPbd2qJ0ZIl914U8QNGPCoUHgGJt8O2eu/IvA
xn23M5CDgSI7NNXZZmJuyFa+cA/PEBIppD9KWRUUsWq4DrECaFgPQnD/TjZVUy1OhOAgVWCs5rqX
GrLaE1MkqpDnXuJ9NQsjB2nkbtcWZk3eruCgiy0wjU5W4JvppsoBjPffGXti9TMu7FKRCRpkKQxm
+FnbCvA2kI96U14J+QvnKI2pTA4v2pLFm8kjq6y76jIgjOi/Ab4ALBeVVwvlbAy90kCqM7T4nWyN
kX2SUwPxOv5Rsvp79nlH0mf6s6LfrQpofJOPS20OoMqnsu+N8NS1JXwVktds2e3FtTcmAKZ/7FC7
g+SjGcblgZKyNXM+9LoJshT1MFpEfVUAusdj1V3XXnxnJqmIHVCTiqIMJgEjyA/kfiwf1dg0iOTL
03yDAS239JgjWUxPqa/YD2OILaSHQKOSgekGewVCRWgIkGGjf42axcpSDyQuaqMBeBhQBLlt6Mip
iXKIjbuqzEz1E/SqJkjwco9VIVsPVpRNFQyPoEZBP+ET38jbEsNmzrA7jTE6FaYfwg9ANIBCyR4x
7cbCaJCddxGqkJkFk6gEjCENC9HqpJ6GEIp1sfZd10ioCkYvZ2U8E40pHbUyPKcxTkfXW/qwLfxW
1MITGDW0hH34Wt3kKDXqpdnvAd4vjnJuARTniqbIYRa1dsGI0z83PXKBfziHlr+FCqOgE6VKNPII
kyXjYf6M75RDeltYImb+/cdqq73o+2lfMe5lsiUulnixAFQsGUMh5mlfi3bXRG7TYnzR+Ko7FEn4
G15nZR9rJ+3CQ7rFBE13RRj8gWyUwQm/oE8LOtp9a4LD5jV7VU3fFI6JG8z29ZVlmaVSrCCua8ko
QamVCZu8u59G3qyVwpRZOj8rsPSzaKJ1agefV0HncjoIoglDtoDF3tYb7Ewif52/kK2pYqLgX3jL
zg1TV2eBibZgDslZ+0qI9VXC8qvbs9c72R2moDBEVjEn2taPvT+hQ0/XGGpcztCuwDEUoI6oQIce
08xaZibWCOZsi/fxDmHdmKuX18ImdXkJYqyCwBmOphpnFWFjSvFTU93o3TYMR7MNntohYeyQ9Vtl
YZO6yDLQWuchCE3BnQA2EBQSmwcJbx8INdxiBsAGknwwswpAWRa+anWFAcwHkQ4KpmhTUpuTS8K2
0dCywukUP43baFdvPsn9Ccp9CxQYjANo7XGJ9hvqVXgYoMJNH4bo29dlRcyRcSldNqM9/yK+S8q2
+hV4I5gb6l3e4JXQJt7YmGQu+CNklJVWTnw8okGpiHcIOHfpnLMfqrFLO+wgLdXsQvvyAZ65fhis
fU4wUQLWjVEfnijdnKeZk8JxilApuDgBqQxUGyRuuKqVn4T7fH6efsg/Ustg3DNrX/LMKJWZ8HmX
zULqhxjdbV7ElwY3TXKMX6pD9dRa5ZFn1VDXnpUwiE4nOql4QF+Ejl4aQSjDYBiZIz5n52EMTSqt
0SG5QeEwFpXcTdQ1sjRHl3YUgHAh341FVcAyPjnRfnzsjtKPwcO7y4ZSd2r6nz2Uu63SG5kUyizj
1Pk+NzoIHAwYbzEX3b0TupinAA8yM3uevWhroChShOYE6rJn1p5ZjSZ0NLBnsEVBpk+hJpqgq2pZ
LCPHfw7vZjuB+mxvlsCOo+I02PJh/Mkxy4Qrg2qGujRKOVy0aj+nGozy973NoSCvfSS/uofUDRIz
OJZO7zQQmN9HrhiY4a8O6PLkkVk2IXcK/cmXP4KqBPFzgpnmoIhQolF3hCQoQkdHvs1vcqe22NK3
a2WaM6epOy5MJb7v6jrCFqoP+g7ilpvgWdtjTs8AEZ5qg1hCdCXceaRMwyxfrHqLhrsO2i8cUDS8
sOTkrun8IHLGz+SdsKCmgqUdw3fMLJnxvR4wc9/VIwPaQL8tkqhfPPoFOUTVSoPFSXbDJ94RzHFT
xxYEQwWFvMPdxJX+XhwXGCAAKIEoEVAmEmkUht9kQGYOMIqemYtnhQu0eQtiMzJiU32wnhSnpu1F
DIG1BwNoJ3QYdcH5QgNG6Bk7l9sQTk3eMRLUu/Fka34S0r/UjG8EiBNZ0xbMx5sa0GxWGK8kFHD4
9y+gC7dlPkTZxOOcHLQfUBwxg3Yn3onoKnQAZnO3XHfPOCnXbrilQWrvDuj88l0Hl3sXrQUnh7ce
Z/2n4Jc86pmJ1473f7RJbdWuFYbK92GT33Uvgt156l2Efigp+VlgcDuycwmSh1182JNAqWZAEEGl
8rROC0Gez2FZJf5zbu8mdZvpLLn7tXQbhNJEBfU/RqibvDUA8IW+feRIHZjS5kNQm8pHjzb2uCM0
OhH4GgEDyJmDNZeHPhFfxYORBzIFDW26xztrjc/lUJ0gGaHj72K8fD87iKTqdm+JroBpG2vaML/i
xTOGWAUMFZVq1IoUmvpFB6Sn7oaY7M068GQdBH92bsdujx3aaRu5syLgEky/hXoWSzHg8jSijFM7
dRCKoWzbk8uSSwRjShE3OxGbUiyls/G+YO3MixA6t0jfrGovZxA/xHkPZSK76m8D1DjrnoHUuixq
wAoCSEDrFPPQmJc6P2WLrB1UTcOjuzXM7kV2puKEKAE6UDVrjPeVGPX+67KGIQKSjSFUiJdCsoCm
AimjFso0Eiak01DKD4U/GXdTxGuMXX/xsgdq6qTYBBICAAVOni/uj0nnhixBNu0MSfGV9zE4Iks3
LbSnrI12UVYwHtmXnwtVYky1AntESMxoasyh66UWuxGzqMqr0t5HemIOOePwvNwB5zaoDV83ShFO
OeBTkew/pIMRm62q/1AyDWxv4uP1Q/PinMZIxNIfKmOfkhYjUDG0qzX/Xc4+DDA7XTewsqVgAfyK
goaiGmnKnIdeXPYNFE4whagfZ7e5IZ1e6Fvt9M/Aih20np3r9lY/0MIclU8Qgd45TWFurHpLip4q
DcuHM/K6lZWoO3OKOidyOR0hrohJLqUVzEQvTMXltXfMsQ7RzDB1mT3gE5G5MShy4W2MxsH5Akb5
XGKeEgNy7St/E7znr833hCLE/EO7SffxS3SUPNB0vSg73ywxYcXiY1qLEGD4gGeXQPRx+cTiK6OD
kBbUzTFBb4ZSfAi0kUGQd2kDPNYQA8HsOi4bMOmcu1hxc5sYJaKwKNGKEJ4iJkcKndji7wIcjQMQ
xC+AK9NSeH7X6+qcY5JbMQeHfy9GsCgEXrKVI8CjFcVGTsIIxIvAh0ldBkoQXQ/0cDE+TjkVtFER
67pvx0hCCN+fWT1rjv4oWM22RWGDaZAOfSLjAxVUGUBmAS9imovIH4SwUmKNs+dbCVKJ/4+9L1uu
G8mS/JWxfEc29mWsq80G2914uVOU9AKjJCoQgS02rP80XzE/Ng6mqpK8VOtWVo/Ny0y+yJhc4gYQ
yzl+/LhHHeJLlgeXy0Z/ry+tD5Bmac/qLL1rcV5HjXCEgM4HYvO79VFIZ1qUnAgE44c0AkjPNNRE
KIoRPJa37t2cwjQYrg72uY3xcjW+jr5ORj7NxuvAJPUSzSQbNcmskcRFB0BHjAmDi5N2mgQL9VAS
47aRZ07N0xP6ZWQI37iryyegh5N0uFt00xUFRm4GNx2Q6ldKxGqcoNd9TrziZy8VHFpnXbPojTj1
FJEGEebimEj0u++NcDbFhAasJch/fZ79dEJ/jhKdTAhqWTatI4yi6we0Fx4QTMRReEHUuQzzpwPh
IIvWqtzKcX27KQADzgGob/CFW+xkNEgczW1q6C9sqHe/ntLpmfLyjl6NtH6SV4FBzQUKrQNG8kS0
52WRTVKegfHeJeugJqJhBQgezOzcAOWbt2N0frPocARNhMMbpY7lhZ1YF8UGInyJcVvBNNu4GdWW
wFn6n0DD3x1p0KrDY0RHHrqNPOtUOSusGcLVZUIfr5+adaziOg0CEOLwFpdM3kL6adM8/vqZvluM
kJnCgAhFI3STgAP9dr6hFGrSY1dlvrgc6JUUh5r9VQ1f+HXgrkMfn4tni/j/5JmGsh4UCigVMkdo
+LqJWWFiE+B277MA5mRCX+rsyblmhm9OknVM1MZ9RKyoOL5cwa/WSrdAK5t48x8+fmRbJhKi4jsN
hYjy4OKfM0vz/Zl5Mt76eV6Nt9S9W5Xugt6qLh5IWtzYyXKvEBkZmC7KclUigxSqsBsfyNbm1+/w
XTEQDxgyYQjHcKP7CC1O9nq/8EL3rYEOKMYTLbq4c3atLUE0N9J2cXeT58cB3/sQsdeleEAtNF8s
jni6PCD2zZzBzAfW73zqJEF0SeEmOy8yhv0Qs8011j9zNL3bx+vHBViD0gQENCA39vZZmW41h2Vd
As8ltxMZ44Be//qBvBsALXRr/xK6R1HtfZfEY3COXseJ5qa1t/0gRdqb/HqEd9smRMt/CLY0jgoH
d/RJTNoyb+B8DMzUCG758F12Mg3JuUTofbzxMgoE2VwX2R5Oo7cPqixcp9NFZIITKHd9tqRl0h3r
RxereN7xh/CMit77SYEqubJ90RWPHtXoJLwxDY/W7tSAR1YV/laGdLrqGCNxyIpzQq2n0TasePHo
ENLg6MH8Tp2oVEtLtCSUNvLvAjvT18rajYEDBY7e4DErRbWdxZlt8m5VYMxVndODn6sF7Oz0nSmT
DosSdtrNqEUhN59Hceb6ODfESRLRcxWUJccQQi0CCuU4d+tEnZOEelfvAqcK/lII4BFCINc7rQQV
HG3pM2wJAeO0Qyzvq6z6TLZuBuYPhIWimxbS03CZUtvteRbOOzuh08HXV/vqpLPasZNuIVbla0lj
nq7VYrRhfByfIJWeOZf0ApRfa4XucUWeQyDe3c8vo/vAlqG0GkEB4OQJK7QhlSHB6O5mNLLpTj14
V82lm3Wb+lCHifmt2+lLD3yvBWnTWdj3dIecjH4aJcLeu2Z1i9H7iCVNSDZNyJLIxz/9Tpm3jZjj
Sn+NDCsjPEJfMuQMKdw3VZkXlN00Idyfuwfu3ii3Tjsyprq4cDjPhQ1Pee+hq861bb07QU4/8MlR
O7TotmtdDv+6DyAtuNm0pfAiY7c/EKKzgrvvYKnTAU/uwagrWCvXJ+T1cVeD6gukOC+v/F0dtx/q
J3npnsUX36XTL2OuopUhyD0AJk5WZMgEr5YK22Eto2moeg35nPkQAaUvMoirB8WyhzHNttw28FI6
+wHerQocl8jj0XkMXAzNXicP2dM1Ra6CTee3B1qimauqkq4vtr++ck7PFggire71az6G8jKcQt/u
O/g8dLJbMMo4NImhnJioIf31EO/fHmSIQjg5rP2ZABVPaX1NP42NDe2j3IvJZXkd5GIDs944uLHz
1SFsFZD89YjvH93bAU8mZaJhZuRzA71W+XWcjpUBWw7+9OsxXjKQ17EgoGe0T2NaOC4AV/kn66No
qUNn/WJVNGYROgkvobn+2bjqbpsPq1oskr6jczugxAxdIgjKw9A6Nb9waCSe5Wyv8/nFRznt3ek4
06XPO5IPebi3tqtIyloPOwe5v18rmDECQlwRYAu8ax2XTkFbGEtDJt+whipdIJdYx+XEgzE782zP
jOSehChw5wAfAylLzi5gL78rNstu5Z82e/Wsyxj9BNPWT4dsXv3JGexIMvyfS3lsE8h6/fqjvF9K
Dlq9kV1A1wrJ28tR+OpeYkg/m3LBUtLFVVPulbgX8zk2xJkxXurbr8YYXK0teAKSnPObFuKBDE09
/Sd0/9ffPS9eiRj/lMrU+hDfrhpMDbzilUqIgPPd1AbHXmghWU6eGIykoVm00prDHblYtcbNf2IB
vctnPNywr4dc3/urmTqhUaITXLHcvDElADY3URviI32Ab8Ba4VTpVK89PXAvJ+lfbUU8HXx9Da8G
bweb824ULDdGV21tv6pTfxTtXz/t3szxtC+2dcjozJ0guXussXIhWI3uMzQVPIo0gk+R8xwYsXv7
61V6ipacTO30hJXDaDOmOcmL8cEld6A7zMFXds5H+Kfr9M8Fcyoz6ziDCBaOXTn5z+Zgxk15LZqz
ri9rwPx2WXqIQ2EyDhQZ2clpekI5ktGi7Jp8ypVI6tUCZcmGDiXNZvuHu9a8XE5NamXF4/mj9H1s
E74d/mSJKmdoymkdPrqj1nF+Klf3lVRn2rk3039mH75/d2BfrYgz0N8IZ+vJPQLlgLIM4Kee4/bM
ram8aIp2j/aYvba9M8vkfYiPBwunczDsIZOxepG/3QLM8WkHNV0jE985Dpoqa1CmtQBAXf/BL2h2
1vf21npSd+Vnl8TnZN/eTxXDvxC/oGgFtsbJVFXrdc4oZyNDZJNVvc6J2tse+GZkOlfIXMGJt6sI
4TzSW7xN8DfQvfh2pi74QG4Z1auR4JjR7coV9HApln9dbxyUOcQ0cFpFWxK01U+xLmvyG39eCpov
k/VV2F1m0xvReUfgsejU8NOG9CmB6bbn3S3Fkqh5PnNFrVN5O9UICOnKawuwNeDW+3aqo+E5Et/G
9UGeJNgh5vAJGR6EDqqY6zPP9f0R8Has9Q2/OkPL2Z8bRTFWCMbEyJbYEbdLoc/Ebz+bEZQhgJji
HHBREn47ykhbXospILkWN7pAz9ICk9kJIlr2R4NW+a/Pzp9MCWAlNAaCtf6IEd8OpswxGpTo0UQ7
zbY8et3Abl1/Mr0Ekh7evxAM412g9R/QJSR+UPh+O1xYNqVVhjhEV61u3H/xiBJ7SpNuN1+sjJ76
6P1F3Aq0xxXIQ6iKvQ96xkkwVcguCKrSLHN0z2+b8EtBxO7Xj/AnEf7bIU4OTZsX1LR7DLGq9FVI
nKctypCZtYlglwANtLN3+dkRTxa9VwxzqTVG9IOE7+DQAEh02Yx5dSQ7E6Yh7OZc9PuTm+HtJE/W
PrTbTWoMGNK+CTc+yGBoMkXE0lwTsIb+Cdzexko42dd4byh2Qk0yWHlQb1fKUnvjwqqlzOvd2kXj
fSnhNP6iW3LNN+c0XH+y5VC0hR0euM7AOcMTGGvQtiLIeMq8C1jCon3gLNACNtGl/611H88sl/dX
PLxd4eiIGwC2eDCnfzsz8Hk6s/HWFRn7NyY6c8OEbNFRt+MHBfdM+yMXSbA3U0gl/h3r+bev038n
z931Hw9Q/ce/4+uvHZ8lJWCFv/3yP470q+xU913/+/pr//ixk5+64s/tnZbPz/r4xE9/8s0v4u//
GD990k9vvshaTfV80z/L+fZZ9bV+GQSfdP3Jf/ab/+355a/cz/z5b789fWtoC7l+LelX/duPb+2+
/e03NAoiuF6397+9HuTHT1w+Nfjl/4E/1ImeItn942++/cXnJ6X/9psROL8DI0b/j41+tbX+Buxh
fP7jW8HvFuiJyHiRMaD4sjZ1tJ3U5d9+C39/EaPBJ8Ddvt69+Jbq+vVb3u/gE+FuwsoCxIaU2fvt
7x/xzRv78w3+N1DArzvaavW3396mu6uGs+cAScAHWP0OcKK9XT7/qvYoINyTHeispWp0d0HSFTI3
7yRutNf0Fuzg7ZRXXmdchHPjG7GYZ42m9jHiX0NztqE4XJH+OCEPTj1rCI997XqHsA3HrSoYe17C
ke8pRBObxPLK4pnBqTWplgn1lKIZvA9tIdD0G/WGygm8wHlMqRt97ski0W/lD5mpUT8ZbRp8kd7i
PJRV6D9MnjK2Vtj5e8Hd6tYzhzBroQubh7KYLstqItfUmBr4JlOTfpQmKrWx6Zj8wcY+B83FaYSZ
F34prx3idRcDMPJDt1SuH0N+LizjvjK8OpnHENIpvdRqyabeQGVZU7WtcUuaeTe34RAX9lAYcUgG
9h1uk62ZKOi8oR/Mr6JdQYsGIixFAL9GFACauC0CD8FJNetVIcOuL6WNt5+4Jh0fW5RVoJRkolSe
9Bapeoi5DAxtdb7TOMdo6gI/5X3pyz1ras/YkcJWYxp4PTtqOo1bNjgFYEGN1pSs8ofmUzfo9hFO
zuTGGkpDxWDLya+QBq2+QBiuNY3cA3gDI1enFTR2IRGz86fO2vRLkNo1bz8NlMIXVIr+0gbzbm8r
mbrC1VMcUad58ueJXQdTVJAdqhF+GpaLlVZoACo3TDX2E6Ojd+i5Rfk2gDzno1YldWJVdfX3qTXY
/cCpugTWoC6I8Iqs7Dvw1XWt9qNptLf+2mITA2ypDgZrQHcGo/+yaFn0jZdGeNCudo9W4y1Jqb35
Zgxadj8z07qdh6W41l4YwhjcbPgcB2NRuiA7uMUXyym7K4a45Luc6vpJNcSGe0sBc9VQRhL8JzUf
QUEhwJ0jPdfJmoHteMnR1RKyRekELbLFLRnW5+sQE+Lpi2PkUxtC51uYU3mYlNt0iVMHdg+5lUju
ZnTWdvFMBNkPfhHd+4MurptWlt/t0fChUUx8EU+iYl4yh11Ld1yaYxgH3VDMOxEQtIm5LFBz3njS
ebZLVHECU1ZV3gezcfS7ZVgyOjviQll1E8ZiHPkzGUPnkWks98RlnQ0vC8v60teGkZPGsT71LGJm
3JttVSZO2/k7KFJMn7WMio9RH/pfHUMPR8OKhqQphb+NwpnthqLiaCuXrdo4dPDiZpr5oSgGoE5j
7y7fmT27d2IUHkigpGivdSMaLA3eHxfNx/sIlp4PCDqjneUUgRWHlaOOkxGh22V0+IPRaNi1EGVw
tqmBSty61PQrKDrbnAHnwk/UhNkpCeRR1sLdSndm0Nri7r6I/DZWkobJUviQ7A4LIyWObhK/RCG8
8ooqN0L0nCHMhhUG7Ze4FXpMDVc126KLapw4RXVblYVKeq83974SIAlL0JyMKiSJU9I5GWwTXyra
Zl6k291UTTpxlP+1IOEnV4llC4XMMgbYMSQ8Eu4uoHiBYCf7sa07YL123+9hemsiSejNnFYDvAAJ
4ZlRGAUIRpH0Mj3Z0U6Ds5CEy9httGlB/ruMKhr7bdc+VJP0eVzbnFwv7WRtF255t1FbfxsWCxx1
OC+J2G2Zsa9NOexxzphpb6saSgpoYD9MvjslJlH1PuoFKPsl7Kr7qPeSEMzdZDK8OQ8aHGOtZ1hQ
siksO9ZDOSf1PFaJKDioV1JGsRl1Y5nU4Vg+qcqdDn0YyI/WUtlXzkwfJ4ddF2DNZw3x4BPjjooM
iSwtYias9Jev1GX2RYU+7LsBAuHoSiYuvcVJShg2h88ew3aolzwgntUlHV2cVKrKSWvbITyp2WCF
+1oG/mePKgP+Gu2id209Vn3sKRXS3Yj7MZGNnnaVWRWHxYB9mG31Abteeo8Pe14X1qUDp+YoD3uP
7vyADFtOhLocF5BTNZwI8iEMCmtrjBT60LydIh88SFBhqnLgme/MVuz3lXMw4PabLcQLPsvJvLFJ
AS5jRZaYEcfM58GuPhLh29/hYwE01tNGKlFtiA2D3XjGMl9Qq7kXABwPxlLpe/Q4WNB9DtnBr+wi
cUhFd0bvN2mxzOGms/Ucz75085YW9yVb8lHieK9952lmo52DXeLEnIZW3msH2Hqvrt0emv+ThzYj
Zl+i2pxXnZN1gYlOGOV9qxnf4/J9GqTxuYFaS6wnuV/K2syY3z3Khl1xq+2yMMSijzoJFbbKtWJ7
xOWGW6jZl+1sblg7DLFrlHQj6xJlOGKEVywsPkN5HWeBbdA4MNbyrzHu+nK88lkN4RBGdTL2EEwO
hY8p0EVE2xmMMB7j2tNxhOsCR2nr50vp2d+w5nUKGmV9MZZoT/BgsXqEJiw5GCWH13bXeHEFER3I
+l70brkNl+HOqZBeEX4jbWyp3jDgP+aiJCWwgjU1DnahHhyu3QTrFdrJQKAy39AwuXVdnLi4XWOr
KLCKuBtPvnEd6eVRjfDKGabinjnNFLu2/mhI44pVWsc8mMJEQWUzbk17w2g7gs2kL/s2iP2qaPJx
mq6sqP/SDXLXBsVlUDY3bLIzy/Y2ZJ7BUXZxgrZ8iBtI0a1hxs7q7S+GYR8GBUGnxTeerCj8bFF7
2THKOpC0B3gBV9fFHFwAezhqYu5gdfY4jXPWk/pB1fbWovCDhpK6Wy6bdgG9zzbbjIVyu6gOtQNs
6yQIxuPs4uoB4NQs07Fm4kZ53g2cs24CgzyQQABqr/dd610TZ4SjWjNfCbtqN2zxF4Cp8rs9kT6J
nOGDN01pJOGVWbuZ4vq5C9ykGdpHGZY3jgg4DiRj59Z9bFjGFWxPv3HsCGNyUAZSuTeKbUXgzhO4
LEGqnrKuATHQLhPlkQuT4RlNbT4UOlsmZ2cDG8dFdj3a7l1NPZwunkLVsfKvx9a4BORzCZht504A
zf2y3WkuUmZPT6pcbqvCRL3SRKNfEwBaEPSCRt6hk8EjdUJIs8gqjgQXMe9lbIYTSSLs4y1BOfLK
J+UcF9Xc4TQIEbYUlb3Rhbkjg+EmVelFybz0/AOMTOBR1SnI5MggcQXuKiauQjbse8A1Opy2CHUP
0YASjSimPfNrNNHyQxWKzHUX6L5ZIdQpBe7iaUZAgZ382ICcG5MWOHZEXFR6ZbkzGA5zr3tSdNzo
aHywam/TOOJLPctLbcoLUvdfUYbzsFDr+4rJTC5uJie4EUvnStQUjY5qSgcHzF2DXXAbraUm7S/q
KUoDXzRpMHpGbHpRhT9QFjBSwj0/Lqh/+HRTD+KqkmYbewJC02Unn7sBCuTh1EFcc7BS3uDU0rxJ
ptD/Mqnii668XJDy3lHRE0pY4oDFT+LKnHZGOR6Nxb9j2sgDMbfJtDCeRV4fpI2c9oCeqp1hBdA1
H6PW2JK6E5kfUXHNGte5Yb1esCA4TYpuDZn9xfq4wFjxzpioeeCdLWLWwOmtA+oE209wTAnaRdKi
rZ1v6HCr4ebNyku78Qno+zTKiO3eV3VF0qqvRTw4YxUk/UL0I6EEO1ctVezUUJlDY+XHsapA/ajD
TyTsdFxbk7t3AtDRSOjxeNYm9A5ne2S4sbyRXc1DzyGjpMLBR9unP4kEBKYwF6VVjVsvFGPMxWId
e9Irp8MKLH2cDkYVLVlpocmEo4Nz7vx0VnzjCfkZzL8PkOt3Y20GV4uBh4k4EwomtXdVFNG3Lijv
LCNQMZ1b50g8FCUnBywBvM8uDgZn2Nl0fqB1OGPY4cYJ+LHnOjZ5VF8po4QoJW0ODMENXAA01puW
CCd6Q0DbIpjjiI8bAfXR2A6qHRn10cW/bufgMC3cK4GIIx5N80PLWJ1VGuU6R4AcVuJi3jpVscSN
dD776K1O0ctuJRUr6wP0EGjqGZQltQELBAN6i0BRAYRXoSOuLXNyYuHRR79i90GEqvVCojaumYkY
MRjsJ9XpFqIxdU+zLlz4DvzibmPOLNz1oiNXPKwbjLiUZuwN42LctYsXXPrch2pGaDgbNmiZhUoG
t5Or1EWvVJW3Yy8T15OtnZY8GnN3aCBYUOEEj8toboC3+l5uo+8+KRROeDeYhg1v+urGQ97wbLTe
eE2EHYwxgefKHeJgmfECfsWV8JG+zN3yEmqLqxKZ4DZyVLkxJxz+cWPDO9muO7nRddBufGHVn/XY
2nlgz5DxLA1kBzVAhnTGPXkdukSiAqM9WDqzCWJEemy+coM6x5L2zkHjRN1E0F27ppLziwbrCN3N
/bxcSORWXyzuOt/nXi11EnY2jiFK6A7Ac9fE5hx1Kdqlh8tq0XZqFaPa2MIRB42sJmF8Fl+HVviH
oO6R8ZFpBYxGnDotNfMRrIALmJv2GSdF9RGnFNTSnEJ/LmC+gjacphshQQ77SmL0dNP5C0QoRgJp
iEnqC7MeEMpbgap2XhtUX12HUdCARQhuvLXojdLjiPRJ9hJiMpbid6Pbh5dhMAOeq3BNPUJ9d9nZ
FinDpArM+qZ2qzu7qGrkS2rJrYb3e2kv/QaCCQxKHwvPUbqvCvDGGr6p4ddENljgLdKJyR62IxgT
32jBcLiE9tH1+BfRMyS/Ie/TebHtnZw6+0Dcxcik49g3XaBwHRlShWyrmL0gUBo77xuZ5Xhoez+6
glEEf2rGxkPx0/L78thKPd62bNF54HhdD8Oakn2pmyZ4qhsaXlodOOSJqDVDaDSwKXaMoMuIsMzP
TR3KT710eQrhiUAASFjUjoeVkaNrQh9DPokjzk9Z4exvJhoPPZsuiZQqd2dPfxzroEHiVFa5aHDm
lmr2IIYc2eb1ME7tRWG5KD/7YVGh3sXhyIV0YxxEatSB+8WEGckWxYCwTmnlQ0ZxorOdwmdQH+2R
m489sYZDNYtg24aleYOz1fpm4jNfAhYgu0oiPsB17cjUqcCjLdE1tXGtWX9uaWADWvGc4XmirL6J
jAZR6Stg7wdq9p+jZFCnBwPS8VeFZmt1rj/VJ/qX7YhWbP81TI1x/nACAlYIZaIXZt+rktD/LbuX
U4x5/Vgr5x0o5grehScliT+tSpZhrD+GzLPi/3NWJSH4/ngBUBwHnfAEnvzXrEp+okGM+bmQn4Ka
M7zCThskRkknBOglfBw2/l72cJysNj18jps+k5sfxPcfoPUbCPYfaPj/G6C5A1UQLI3/HDG/72q6
ugr/CZf/+JW/Y+Xu7+joAGNhpSoE1gu/+e9Yuf87EPmVyf3Hd1Zaxg+s3PsdGwVCJBGgjT8g9n9g
5Tawd9wc6AmDYwZ+JvwrUDmqmG+25wtYboGpBl6BGfpgEZ5w4eq5LyERZIM9W0T9ho/aODjRXG8G
jkbYmJJO70rFjKvZa2uVqblwPkazqbJRhdZxxT+Qmk1DTj3IDMsCd2oC95U+FbKEW3jZyq1VRwYB
PCLJ9Tj06ghaXHEBfij+5zyE1Qc9WJO3n4RwDz4R5WFoJnfbGaj5SPRfijgyW7VH9yrfTbBzz5eq
M3YDF+HV7E6sjZ2WGtduADJLMRvwiCyDGMf+ZSCm6ZPidv/JJ1E1J6wn1UZGVdnE4PTwO7iONMdg
mXUieu0njTLZVojevbZH0l3Y2nM3Cqlvqqy2+lBPilW7YAgRaZAWGRojUdrrwSvjCU7ic+Jp5Wfm
XMGsCgB8n7CqkfuVMfaxFZH/HSkxASLBOtImkS5KBpxPwubKaM0xNYtOAgtzQxgKAwDJ/NbqkW3g
6L7ruenfA/vmF8S3oJIyDC5o685o2heR0Xl7MtMIirYmvR0NCdMq1nSulaKMS0ja8qkaEuE0tIqb
qgofaCiaB7etg+uCG6zPmymAZf1ojHeUTMYt1/3eLO3wShQIUKm99V1cEUkPf+BnbQXD0Q8HWqZR
i3A0LtH9sge8Hl0PxAjyqSgLkpAmGG8hiVFAC07L8ugph1+E7Rx8iOzptuKdl0/aHr7Qnkc7s1Do
drPKPl5YHYHH0/J+Y466PQRK9IeqXWjump5O1djSPcDv4kPAa2iZmP341ZqNIYpbNXYfyoZBtaBW
3cZRBVJxF/nVQ9sCe7EX29ijQ8iQsT23xoe+kW2d9HXY5qKFtjIkqj3jY6Ej+wiUy9w7baCgk+WJ
W0YsVNgMZ5yfFFwtv5UFq4+sc/qskbL+DDoslLSjsL1ng99+sU1ppY1R6/tVRGkD0WayW+q5fUZ7
BT0UKLQc6Vyx/Vg60P32ukne1jXrE8Osws+e1+pNwxgoL7pAWuUPcI6xEEo7W2V44nFGcni1MObP
MfBR7xhAtn47BUsAl4ppFEYsMekPvluZW/CVkWIb1vi1aCzjPgKp9kmRyFCZ6U+sXEFiBDK9q8nW
14E6WIBVbrpq9GmOZhb6RQKLyNx2gUy9z5tny+zxTGntPdq6qL93ZVV9GUhpkqSDmRfAXF7pK/yQ
F8VBX9hPUw+/Ztm60xUzCUQjtU+KrR805VXd1/PFQi2FJVJAbDppWmQnibEA5h/h2blrK9lv50na
LBPIru78wRyuC5Tjds5ooTLAfWPahX5dt4BP0cac8xGXe+xL/JdFDmePpjmxCxq6gDR6s/sQWiDW
IEkzi8d26ds9Gf0OKhAjdRHJuY489E1EttSlU9Zpxwe24ZKD73FySRBnfQIc4dgJV7XMvU4uG59S
dJvTJXqgRU0/WCSYvwmApocmxEFpQwRGxPM0TznSN76ZLQTUqoaRHhB+815JZ8xNOcJYTtqWcRgZ
Ny81x9ZoQr/E5yGu9b2MQhA+CNG7ui2rHXYTO5hWD1yoZcOmNwOx9VrubMhII7S7jyKAehs3OY1b
G+WyxpvYvgQf/KsBs7dtoSAxN9gdAKPGGJ8aw57TZir9XTQNZMeF4x/Bt5b3puoj4B+zmKB4tyDn
EcyDAcpohlcdpcB9or7dOGjzQmWzN44lD9ysrip+Y1LKNsTCq2tgDnzhDMyJPb/1H0IE8J9C3CHb
ntcVKKraujZURD+N5gSr7ajwze+eU6sKqZ0ij42Cp1U8NgW5FqZVZPOMag/IB7BmomW/7VWrDiOp
vK1lD/Y9C7X38HJV//+45bf1ckHQ8avIBZ0Q/+t/Dk/ydezyj1/7e/Ti/B6s+nbeqm8EnskqjPYq
ekGZH6cY2t5+lPN/RC+W+TtIWZCZgWouEouVsvij0O//vpqsotMbF4Sz9uJZfyV6WXkgf6YWngc/
ClCuPWi7wK8MnPOTGN7BfahG3A0ZZJHEx3IK2X7pgcyHpJFZh7hj++r5/CRlOqH4/DEgGvDRqQCh
KTRErISAV7lM2A+6s4KmQR+Q3jXQAspD8FGMTfSh+ELPCpedMs+QIARQB4FHBfxRwGY44TDRjmhi
jJhe4w0xdUXshZcC+e+vJ/U2AFzzQIzyQryA4v5qmvd2Tv9V4ZP36SB6YG1kXKBphCFWz9vhUANy
UKo2VkjM6xJTSwSZhZP9ek4/HcQJHOR2kFiB9NDbQf5FyZifCMthLn8Oc6qowYZ19UnMhdmxCcdn
ENlgeCmgFl9YGxP02SINkrK+wzWTljkw1OLo5uZ2PtufBubMq42wvsO3H2T9/qt1uXh1WSI4bjIU
aVe1tQJMsGZ1nMHBn5bZWe3xtxvvx3jwgAUvEnrAcMF4O57sgHigDNCg98nKV+3vaguroGvY3Oys
zEaB5Wyr87t2q5cpvhryZJn6fj8S6WKKSD2y6V4k3aZLdvRQp80GVtQpAudDiec8CfQgnut9/Ol6
gms6sje0QgAxeTtf4ViFOdeY7yIEitRTNIIa8pcFUvASAUXABhHKInA4ONnu0dQPsIvomgzOt8Od
XHh5OblDcGZrvGNGrg8SSAxaleH5AZXU9Tx4tVaEU3LmkbbJSqeYclJyWEp5ooNlw6LRXjEy8JCI
v4lACjhwO5q2hg/4wIAftkhQwW4XFFptC6SbZfivfrSTbVu2aOwpDb2+Y7Ts06343+x92XLkuLnm
E7GDAPfLQ+aiTEmp1L7cIKRauIAECBIACbzNeZbzYvNlue12e3zG48sTM+HwVYeqSpkk8P/fukfC
T0m/oX7q/05b/88/DOjdcSRBMgY18Z8/jGxSEgqEeUBKot145IPVx6f61iK89V3uivd/FdL1T54j
hD1hcb8ktiL34B8+ez+YBEIoBp/iEtxnrUcQ07/6K/7JqwmU4VKjdHmW0vwfjgJNfGwijzNJZW+r
e2PelD1KvWCr/xdH7K/cmT9u31+HQAazHhIPLvr5/82AGDGOwuRMxBvwtPMVDJ9NtXSkPwT0IpoC
bA8BFTeLgZoqm6nLr2Is6D9Q69QkMCp6dRXEGXtGGRN/Jp3L7izYLliLIft+z+e5f8o7Pt9PySqQ
8T/Y+aZAvM8Pl/W92iRrmIH4L5YIpZRhD67SufopDIPm7Pq6xiYM/RfZzLGCOA5NhZCtzH5QT41D
BFLZLChBK/Ev5/cCCqV2E/sOAeJh2p0TxYK3egArUGUgtRBaPLHmCUEHUNn0ukUk/xpCDlKu6wre
ZiXrCv0TrLWajhhqycjxI5FiDmqEpsBkzs2kCRhFF8R72zLdVEUW1UPla2Y/2i5B2+AQBvqdDKv5
OcvYIQmmaHYubz1cTjQbzlHBxusCAigkc7ihvksBJTwJoPbvYybUsRPJvNXS9BuTOvWgZtq/Fdj3
z66O4IChEEDRNh03MDzG7xqasqe1F92BL/1wEN6vULeAfnogpg1O4DrzbTEGBIhB3Cx+G0OdNmxw
YhRRiTQI8z2IYXUrnayDYdODsf0E9D/jhpFI2MNtGCFsb5bF+5gP+QzyL59vqYUd2aHUG+mCXRI/
hiY2V3gF4gcNXuw9QbrKMdGr/ZxHgBbQdaZ3vffuYGyInECqM//MTCurFcIidEC2i0CJ1aU+Uyfr
vACRV/jE83GGpAulsfR7Fmh4AjszoblogGSllHkk7gsQhi9Kz2reRFrCk6R1HSOvUwXw0TmfA3nI
e3UibkwpZIN1+MiYWu4CRZa1aiCDQCSuSfxyRmoJ+TkRFaA1IDe4YheZZveZVwi1FgXY5BjCC2ix
a2Yq3rfRcx5MyadwXQvmtoeisaxJblD4iJvsEWE/4vtCcvbmEQ2zH6xPnoi37h1hRMnPLqHiuaEq
EaUeYnblhzY6SnDxUNSlXfKQ5vMaVti1mhoBOE5BH5oWBtqyVcIlEKfTazSK8XNkA8LblwCJG2Cl
GHSMUXjrEjv/UFlmb3I9RUmpIA3IqgiU+06aNdjlK2nLhi7J3uHv2wtM82dN2vS2q9dkH0QFkv7R
0LGd8jU5tCOeTaBCkB4sjfVV3ACnQdpBXyUurp9xvE73jDh5lRY1pFY+zDdFAMVUOAx+J8EfVhzv
/BZSwf6LFoOqwN3A7jfL/Npgb4cIMJnOrEO3Y0O82nV9KB7rNi12QWgQZckBCVRLpBeIQMKlrbjV
nStph08B/ydPQ0/iWw8DXIkIE1ImExNbn8umQlUaA+wQRrtlyWBUFd26qR3cyJWOunqXzCovQ9Lz
c+BZfA04RWf7wvAY1M46PPjcQp+uMd3xhDdPkk3zAzQFv2KCZKXrnG7a2mQnrtZu57hCgr8P5AaL
d1BCBNuojY9TAgnZslB+6tKZYY8HTsTLMBzUN6qVZ3iOtIWUK2s6AE79cJt3QbJZoQM4EgERwd7g
u97wHtx8qYFvbbho8oNibf/eE9v/zO2FX2ssR2Zqt5itTTI+VEvd1N9i0Yo33kAiBseVecWGEVQo
yojv26ig5yB1+popGt20ui+OaQPBVcpjFpUM8Tb7jCFWBiRc/KWzYLrBdg6TyjL6+EX0bv1gTW2O
bB6XH34ayTb3aXiY05HivRy70xDK+Gqek3AfIaQYkFfsoK7L5kEhKsAl7CuaTP/IcDRxoGVRc4Ku
V28T51NdSshdTRVbNn1zMWuvMC6xnYg0Du68yPeN7TRgCzCHTUmW2X+0uRAAE7IWgXfcpLeKavJt
AgJ7PWjqrhF20W6xfYh32dJ1kxe6/5abll0vMw26K4IK5KJsnONvTUQgZayLfvyRQpNyN0H7iS77
aQJrRDifKql7vZ2HYRw2EFPOP9miYwyJcai+EpmtVV0APmTTkFaLhGCrBjN47tsuvCfBtMC4MQ+Q
cDY8u1u7UN5MgNB2dUtYOdeAPkoiVn+I5g72tJkZWeYJlxtRWBeVfavw+k21xd2igqav+OqHk5gG
dd9fZKNG+BqZR4VlYrO6djynCm/mxMh6Q+spvxqcMQCB4iGqBJfprYhJ8HAR61djQ+iTLZZmv3rB
XpfQij1qp1kNbd0yBpXthuIO2S4INxWq+04Qc/JgLlJehZiQ4/pL3xtepL70l+p3+aUAVj5trpdf
uuAI+rmdZHbBZ9z36Uv2S0isu3j+UYwFUFBIjJuJ4l8LWSXOi7Smw2mO0B2vL8LkVkZ5iuN0CLb4
1oNHQNuIxYDwjDflDHobFQ6gi7E4Y3BFux2C1s74bMlDjcfhqb5Io8cwhN/uIpeWF+F0Q/T8jWbm
mf1SVeMh59dpa1Kc3PMkH1KxQOlHjf3RI1NzS9LA3fpwnk/aT/xpuoi35186bhgz4ucJhz16fCak
svSQH3zi8ren9iL+VpMK+cHSdFAHlBdGd/lFMm6WrMESmV2pMBmObRSaU7fIfoebI36h8l/F+v+z
1TWD1Bs0AghIcFz/MCZC2BY4bBgD0nHtBhrj+fSRQz+GNENxDaXQWqkD3SBvLJNVfH3819jGnz0a
+Ht/xa1mF9sHVmjYPv48eOcIlvCxwxaSGpSqWf0JJl1U4Rg9zrClgqPPbglkqTsuUND3a3L9/6Df
7w6fS0bHf89X/sf0ab59/j3m9xdf0OWnfgf90uI3kJJgFmGPBTiE0Og/QD/6G0zXQAIB6gF6u7DK
v2N+8P2gkB68JAhn7B0wBf0d6BdiTUAEBgXekwOVjP4d0I/+Slb5Y/EACgeV4aV4A+AOWi+QHfXn
Z8dSoJVugfqTxLDIbGNwfvFhiWs5linkyXNwWiFyHRjQaUjr3Bib6zqJl3HLswiRWVpm3peFDaPK
xbiJK9HL5H1ETfutWJNogzvHXS2tog8CLVWVwp6F0Qhe1k4l6xUaeVzZK1ZcF2MUfR85HX4GwTIf
mczDqtez2Ph8hSHPubbqKHKgS00nVGx7D5QcXZHhd51q2EFEor77WfSn1rL44GeTSUi5SPtcUK4+
hVqKW4ZSvlts83KTxMx8zUGLOuixgyyyydyeOwo5r1Mw/5QoF+ivTKTQ9l6Tec+gsi85wiWfiE3H
u6Yp6pt2JabyWLlu2Oz4DzGm7G616aBL1wt2Wusab3mbQjYsu/rG9s18dHUX7gquMkxVskYzc+S1
P7tYi5OfRLrpe/k4DQWWNG3nwwLR9z21oRixuZhuBxMRyKOeuIOcbPgjm09U77E7dHv4ORBA3ibY
ytzynZDVfznEnW0w4ztc3I2+heZu3GCOCEoveoopkc7Xma2nN8pDNHiZeIViaDb1HYrU12tBmuAT
4tF6GyMF6VDIoPt0mayTapUKIFgeDddrrkOI4bRJ35Vv2MvAAgVKVU11BtWgjLHX0CWtOxQjQGQE
vY6AiJzpBRFreSbTPRYkeooyvryplSA+TvjAPBVOdT00hwmylXtwNVkpYNM5SOoRMTjUjGx12wfH
nMsMCyHXV1Q29pBMPNpJYmGegUsAHhLoegMMt+BMSoShFa8tNHDXmhrslQMHO7wQrFbPw0rXH6SD
XaWaYkyjOzuyJNqG2TJdLmsV4HaapnOA9PcZOtxJQQnb4eG9DLHqVGQ8vJOuwWUr4/6jketwUFbW
25o5+MTqmG0U3u5TbMapYl6GmyLh8asmFtwOD4dtKKzeF4WKdqGiPcL6mhZKfr00974XyQ3xg4Vp
JUHfMMjsbd+5HBhRkfxYpwDlqiLr3FWumujMqM730DxFVwZGnG0XQ9RX173dT0k+7Hxai61OB4tC
39Ts2zVU2KjBUe0yJD/sfdf4W6CPa1ryeEJ1BynQWYLvY5c3TYrC6A7vH6eRvucIL9lQQtoHF8fZ
0QYp2eVQVX8m1NmkbE23nGDcSKugyccQ0vehfdcqhjIA/DO053QG+sRTs5v60YJcRTHuHA7zQ+6h
3AKyw/b5ioec02QAq2qLeeeKZvyWQiu7C4Sg+74QcLVhYIrXsomhmKgTrl+gTZhO0biaPc49s4fA
w+0i4urd3Hp5RIipui6iCYJdPEyYEvDt36guQItHAHFnaZsIVb35DOLPBF7sreQh1gmBzz+CTKUM
O1pvwpWD8hzVuhvmOXogjJOzVOn8I9ETVNpR0+xpE4qvzPDpsRet3Mg+0/fIDkge2yFZPvEZwkCk
Whx+zmRtmQQs3UHkMdzpRJjXS3VvVYi5u+c8DLeJHyG5lbYgT2Jsi12/rOZmoCO+UNEEX0EDg0KJ
8Ro66aHOydWsnD7M2vC3qMssGHGiaLv3LkAcaLtkwe/F5f/Wdf8/zaoLGo7S/zN79x+6/6//hFv3
m/z7u/xvP/hX/i7+LUNpJWzipMgobkzMeX/l75LfcF1jBvyL4RaX+d/uckIuwiQkVmDMv4Cil/qW
3wk8UHsUhFuGJgekNhZIyvs3jLpAtXFV/+kqTzF9UkgTUoLkbuRj/PkqD0S0zIIW3ZZGAWTcSLTL
H4SMuYBgqEOGvG1Efg5s3u6CziPjZQxticitBqCMjEpSIOpptsk5GVZ4otouh5IVGMuyELeJZwSi
wY2XPLd8QgNZV0PMmnWqeTJhjNCYSMHjlXs41USyh97zKYQSaJ/EENCTFmYZxHmeab8Gx3hCw7in
xJ4KGDXLRq/rSQc9O9I1mDYZ0dNTkxiGqldoenoN+2ck7CHqwvlyvE+7BpqSqlPuEV4RufMXY2zc
OLodm6I7r00x4Q+PiiPzC4TqQc9/RqG28CYOwW0rgWi2kxuPnbICF4EdBbCWgOn9gld9O0Pl78tc
EWxQuYbDiYW7dOx22E22+RR1ZTMn6XYcCZoYFamARSHzw5llp1bRXfeLGK/YGH+0a4PkgDr6rBV3
G4LlbgcyKa3gS/QQz0S6bAn8AguTUI53HTlysz5B/9o8rOukzqhIja7b2iWAYQbEdYvZlbjxD9KE
b4COQnAytK3abu5LGUcveko+5rZgV3MUoRQtk4+DzMlHQ8fpKIeQYjefMPEkarmSmTu4rrsvYHW+
QwrzZw6JhMY2v0B0th0W7o5d22KCu9hkFHTE20QP+noY7bD3Atd7oe2617X50rq/XwMicSHPJwlj
8gZQyRMppmgTRtH9vCyoeLZUoPoKVev1eM8YgFvP1nwDb+eWLfLYFdAgSZibiac3+YQqz1iEm7jl
Dz1fCYrSjdoOnUA+AYRFxzToCFw87MMDzaqirlt20ZqeTC9u4xAGkiWF72IJWrdZKJxezAByVhyW
2L5pvwPDQiPgnN7aVu9xOX4fLb45oaddS/JbAIH3TdZ9FQqpf119bKDFnwv4quv0VnoEZ+Glw0YX
jstOz+i4gqsq2kSZxIRTX+fPXQIwkhcwGXRBiDo1g5//hW25lV41jaS7BCjPVcMHtm9peu8cFF/x
BdHEq4zBdhEIruEIYhjFVo71Uo3dunU1osjiGAIWqEq2Ge6xjXBx8ADxSQqPOOLNA1hqX+0w8qtg
7sw9cM3xZrnAqabP2FcY8D7a28zq3b+/7f1PO/7/spFdUkj/+z2u+lTmh/6v//z70/+Pn/vr8U9w
WoO1ROxQTLAxXWI7/nr8p7+hzPgSsAEe8PLfcDT/vsrR35DRgIR4ELuojICQ42+nfxD+hnz+BLpU
kKDIO7hk1Pw7FwBGiD9dAMh6wq5III0FHRbC5vKPKvSB4u0gMmw2tq+1eeXGuQKv85RvIsiq7gB6
M/jSl/GcjTBqIemH8GELBV78k6awncd5b+YKgytkaGPTznAuShH6XW/TZYUoa+7Cau1D9m5E2l+1
LEwskvrklH56YEhQLi6c5CXsbv62gDQx6SyFKaO2/Ep2Wv2UpLb3YcH018CJ/6FbjNw3SW+LofSa
ETAfWTxklZWxlpuaNVFUTl0cHHAWkxu0valvtRPj+7IwcshD6Z5ggk8fUAWqaoRpdvGjT9fgMW0v
fPIglm06rfmLb9f1RTPXvEtuMQmq3KEMCsna9C2Rff4BdWKGpq04BVQ8knyvOe8qVa/5MRxocE7a
tT/O6cy/OzgNsYX16iYgMO6WyvDuZOauvZpqOr5KF3YPdoIRsByLSTyHWc9fRDqu20Aa1HvnUXtO
tLfRZu66BAxQUOdXMMcX22hJGNIndHgTjxPydIDZwShat/QV/HhztyyGXKUQ4Zy1xUoDg6HZe9vJ
h47U+m6e7PyGXFNy0xUO+11LC6SxhP4L0Dh5cZlJ72lDUJWkBD7Z1QUPNVX9NXKxyRlBpRDPxl4F
hxY+VFym0r1MYxh9BEOuYXD1HBOltQY3tpgu1rwu5tlDk7jpWi5zf8miip6NmMenZVj9w1B0fIe4
geB2WfV4gQqGB51m40MLvukRzxpqbzm+yiiV9poWgQX2P9f7CD77E0YJ7PbBuBQfeVGvP7vWx4fB
9UB4EefxFZORvk6TSbcyLuoHcGHqW541RVgxFFPd132YnqcxVtUKiKxEZELxmtHVvwoaFPtRtO4O
o4T+mpZMPbfDkm0Fagh2CQIS73WjcbzDmQUNJ6lv+wmwehklETsYZBAgOdtFGb5Yzw6knRHTlrBo
OGgaYveLE9Y/0ow158WN/naZQzgbGwLL7076OdvUCjhANWjfHiluS1dKgBnoBYeTYigTnaPxHQJW
mGhyljq4xZfuFit1hj2NB2cxjNBFwavy4ca82CEIJdrkHIiC1MTtvVq65znrh2+8nxF8obPuLhQ6
2bdYJbYIZRhOdMn8J7oIxCEyQ3CV5YqVKij8VWiVfe0gD34TdQ/WtkjtYUawwzl3sX8o1Nxf+3Wh
FeRZfSWyGE0lVmBK5JBSnIQZ3Zau2j2sFlWpI46+u1Dy9gHnHN3alqx3BTZu/JIDbEpRAjm3T/B7
rX66DbKFnGH2zg5R4KMfJp/0MWlotAOc3FzNwxKgXMDD02Zr9tiNuYZEwinkY8/gZTK+fkY6o3ep
lPZQh6N47evclEYNYKNg0zf4S0IGMSSDZrgTKq4rpTr7aKOcQ8rj1UGLYX2T2pA9Z3w6hjmM9/BV
gy0DVHEwI1+2E8xCVY9g+zMMoeG9MMR/TdI0H3KUQ1yC8+zdNp4yjoZjcIHVyuBlqsIlnr6GQtZ+
j18x+wyU7UGq4l296iOib2a/Upy5/QAF+4QnVSoEX7eYdT+LOTN9hQiTwZWxztK1rOG8DzeN54wC
XEDYRx7AOoigCAOWQKchxOVBsuwFJuenjlkO4oHKbzitJdAGpb8wqQ3vdJ7NDdRGMq+YWPy7mMIB
nTrrGtjKJRK1dHUzPfMkC1jFoDFHxQgb6Vxa7NEpKtwXeW7QFHhKwKSojdQAQEp43mrIH+KcDFUP
xys4zWJdBzzUIseSTs02B91xMYTb+CHzKQFFI+fl4JHXB8SLoRrT45ME/kK7KkD4BEd5UWLUwY/R
UOO3B55fhvCgv4LpHHED9BxKA/hAcl0SNWl4b5la35diBg1nwognVQCp+kmMvEB3Ytzac5ErlOlA
2eReOiAxT3kL0nZHoIJ4YIybGm0KSLJZkTk5VxRMvthzrpS7ClyLuIxmXEe201AQYm60Ho7QYS70
g4F+/DAOBRyeYe0y5HWF8Y1qhvmTh3akV202zDhj4A8rfZTN33NLbQ63HmeXYJSMwUJQFxLICEnO
tB5hXUV7CcgVXNQDKnn4EjnoIGR7py/uyt7V+GkHSH8+ILCaS/x9uTplPs5fIJq3I+grj9ALj6Ir
ux+W0YDbyoLhCykg8QskOPgoV13jTk3spRjCsAE3eyMI2rYUoMmwSkXkp00i5gTKywX7bkVJFjxy
luOdV4hV+JoQtATOr+XBPs9A8JSjL+p824RTdp+IpT7gs4f6nTmalx5s1n7OGECLNWHA4PAP/9mA
nb2OU4wfJSoSlyeZU+629QQ/bkxk9DbCr12ZthAv04z4iBwewwW6A4u+YFhZ9V4ga+UlRwsaVgVj
XjEzxE9KyPpghI1uVjXFcGSY6DFIJC4IB/171zN8mXj+qwVnsSlZH45XRDt1GNs0PgHYwf4Stmo9
wpY5fh9Uu2IwCgu3z5GXdFV0sdyAMps+aqQU3fgB3Qzddyfg8gbceBi0WB6pCegPYPmNLHUuMiBJ
InmXPkOcZ0jFA4xjbAOfcBuWoQxxWVKI3Gbc1w6cl4KSlpW5lnDbUtS5PjLkB/UbTIXhW2aU2huZ
Fi9mzd2VSnr6guzQ6XuXDpxuIlGjR8Z7W591AwK0WbIFP+Pya5w/Kfiupb5DMMC48RlMOXDtAoNP
62HZdTHW+nJ1aQLITJDkNpeRP7dNwjZrFxcojyWNvbYkTmA0FubIF6BfUC1Atb4CylYV3u4Uebq+
v4cNJzpFwYKnCkQTXKHwXMz10XVuSUCqgi1APNKSf+u4GbZY2JC4AbOeui3ieXhBLgRkQjSYDNad
TotpV3QqILswA+yNSASEFm1nHbqfChlPLTIuBLqEMZodhwb/FF3r8OR5Hr5wsN7Hwc3qcRXxfIKx
1d5oHRd7gaS0sWo4rlnYiNadRPegAAkrULONyxtxGQvSvABz54husKCVyU0GH08/pcm2HyyMwvD2
7dZBInkrxEa11h3/poH0nKzNgEi3SL5641bYXVa0KHjDjHE9G6oEUm0QqYSFvEFuC9LI4ns+DBZd
OHIx37iYVwQ1keCNZ1iXhZhstAOkvFwFlCOtQ1wkFatKT2On5KvQ8OaPfdAflkEFHwk6Cj4FtuEO
bv4JfTOcMP0NV+KalWM2RfGDsYjaqYjL8c4RAl6vKuIWfixCnb+joiMYttATehOjqOr7HEEE1GiJ
RLMglOitd9AptnWKzXfJ2/miB8gfe5YuT5cURKyeedI/i5p4s1l019YbmL+h9phgornNESv1A3cs
Ijt7GOogpKIGvcB5kKJLTDOFGxggaRaX2C7sluEDhv9c8uYu7lJ7uW1Ecuikne/xe3T3pCakwZg/
ps9IMYRIwXQDkHxbtMtUEmR2tNUU4GqnKu7vYQGtryfg4xZYQOBfTVCA4ggNnVTpG9Uf65jCG9Qt
GM+q/1cW3why4v9+8S2l+/z2z/bey4/9sffCXwsOEvL5mBK4A/7Ye+PfUtQlwPh1sVdigYVG828U
JqDOHBIz7KFYmNP0Dwrz8kPgQ9HyUEQhMnTR1/lv4J4wSfxp7b38UfgjAK6CCM8S/A8r9t+LcPH2
Bo76zoD1ofZtCnSBdTEIXxLAaMVGI8Hj2OsQiYHWdzOEDJKdsA0YgvDzDhexhx8Qyqc6i5D9DgEr
5FYLuZ+0fUZS/GSrJOBJV5pMrwdjBJzraTao/QrBPDQ0JB++ZQmZb3Qf2RyTrG32vl7DsFKCLWg2
pFNd3LRIuHuHv31Ue93mEdmPZMLG6QbHXiHiSN6swqCDyjWHYYAX9Qwsyooc8XrJ8NYiEesI8AGR
RvOw1i1GlI4lJQtC2mzbfoRmkEnnILhjcmtsGnzVnjGoaBCyhasNGs7ThA9uL1OT3zQF2tFKBFhA
bzV6JNaBvhsBUzZhj1sUtlR8BFFxMy/uR6Egg2sgFK+ACOefTWyt2krY+h844fbOjwV2hFZOChIS
1WyiBAmKJcI4JgSAdMn4GaIpHjFGRJDdTFIFHdeasWsHcWe1YJdDTmC/QjMXO2SPtnN9yGWiPucE
Iu1inOyPpVf900jX+Ja0yNrro0bdxJIn67aRiPaSyLba9qSBIExABnyLUcge+IUW5PWMU7I2wRHS
Tbr1zQowF/ALMssgTyxw8CuMK2N6OduHC/Ho+NgspXdueUOMEz0BkTBmz/WIgIwiB3PZ/GIxDaEN
epbzMfk5XeDpkmAF75syQHbd65hM8+0UYNzapEgv4xuiQeGC+1vHCo9dcZN3jUaxHpLYX1lRBNUI
ae3JeCn3PJ3oAcZb8bGm67L1E+uAp7J4043CPMk1I2e21v10lQbBbGCxVWrDtALS4Mg6YCRPOrBZ
NHHA/FXAphfYcdcPgEVxVq6RGz5rBIbdhCJe3uNC6Mc29PzIxmz9umyMUzlHgHGrFk/2nVVAOrSP
1Q5tgPoNStP8WSLx7x7aNvDBSk6g+ddczWU42An17Cxh55R2GGSRUhQUiK9Q8d1KvUDkRCifbdir
w9oiDa9svNC7YUmGQx+5+prSFW/SMqfku1jxXwKRZfd9HUZnJHKOaC7TJnyXbsKUEdbqZhHRAAVQ
5O19FuP3j2EBBJiDQwtJlmC1XwO4X4/DyiDhM5j0gcynPdZO19BbcCHxBgBVd6WbxN6LLp8RBzqH
y1Ky0UDeaIcpY6Vsh+kn5nD/s66xOJY94tEu5wRDm5pwEGu1/AYXfbqDLCt4sXqYEf6pzG0aeiSz
BTrBdzoEE+zISPu7HxChnVYO2O3PzFjcpmGTYivi+e3iXBZUTWEbhCmH2sUlioUXmAYnra96Y8XW
CkJei4FBMgm0igA9aiYgMSH1zdbLoL7WMe2uISdGLDhJnfhW1LZ+wTcN+AFi9f6ZE8hGkS+l7TvE
khJD5Yxy+1GL7kiRgBfvM9N1p5gvdt3WEY7WClrGYpuNk/jexwx/TN6HNbIAedDs2UTTG44w9jdq
nUWqVrLgDTY9cmvKGrkr6Ekax7KIG1A0RJnhKUQEHSD5KYPtEkvyi+e4N/ZJZ7LSFb257bmrDz3P
AHyg/gTeRxzf28yb/qWPs+XYx4gk2fC1Db54hHIAAIKLuZKqR2NrjvO6jCYBr3gPDcUtLNCUboC7
xI8DDZFbanHaR+VQQMMimmTFydM3YVquiwzBJ9SJeuyVQIgr0BREyBmkH5Ydh60XETmkfc1NM77m
iP29bl3dtxVRRD61pgmedNtg0itkIpHtOMbrXI4q9kgCowlCnVQLLr5shsj7KtW13zkaA/hbldXb
moT+1MFlsIfwlLEtOA/zU//KfPW2R/7rhNDIsLTTwM/ZYi9hc1Sd57+kxuLbx/MUiBFvEkeubCbG
7iWiPMW3CW7ghPQo05UD3M8/13bUmMjSfhPHyqK0aubXLB5wYPSh4WcgX2g1lAMiq7qkOUZ+gRKv
8XpL6dScCzmidEkKcRx6j4yeOhRIhR2a/n400BBsZtjBcV1OAAoS3i6nrA8kosJ4XdRlHV2045Zl
4bkNJwg7/WLGpxhny6MtuuD7nKhOg1YDdKhRA60qY3J7E08DxHLrUj9BGphcMY8coR2xcbrTCGR6
66y1KCtaebw3MLdCmx6CuMe20C03dI3YjyWc+pve0OgnhNpwFAcg+k9IKScfRtf0hCPI3yK9yMht
moJJ1A7+6IJjT91AnJl+BGOqP3C0BnssJnIHbQ6W/mYayAdLu+yG63U4NXi4n7r64maf4wK6utju
IbZkyEvLi4NNXPPRQvscbCA6RtgXD02yx+slvv8v9s5kOW4s27K/UvbmkAEX7R3UoLzv2ZMiJzBS
pNA3Fz3wW+8T3o/VAiMyQlJmhlkMK62mUjBc7gQc95y999pgzIiB4zg9Wt1gfK0crollrXSIYrHp
neglzreFzapE9zJS9XGe3MnBMZ9ro5KSASirreWYhILpxw3978B920WdRj7GhWSs7mrhRk8u/9ku
xzm1KVJn4Juk7/pjYjuU+tL7cqsDh9h5mcWisZxGMWIMiItzywhXr1qa+5ql7g6ooZMVPhaKRr1F
1FuhWpheap21plXbyivL3+M0/9Hugd9koLmv89+fos8fzb8yAfIzfx6hddcl2OPNFlFL/9E5YM0C
EbVWcwMoZ+n5dP37EZq/4WQNYUI3ONoKpJ0/tCPjC7m52SDIuRwmDSD5v3WEnvWpn6wDcO89cPSw
xvEpkCf+xQU4IMb0LvwzsLZ4BMl1zKvILk4wfHufK0oONdWr+lxcsh5yriUnxu9h4Tmn3sTTc+p8
rpdm4wdVc3RqM7geimjACd/gZYZ58Cq6YbofM9FmzNOls9EtBFWM3/LSBlWIwYA12rTMGzUuHabu
Qxiq5k7gP9jqTlXslNFFq0Kn/EpgAwaUq2qTJIzvf0PDzz68MSjWpt9WV3gXmuMUNvpBy53hqgS8
sqeMCBJaELhP+ALdTYSR/apRUBocjcWcbg/NV8NMonmzjEjCDMQWwvQqRthgplZElgnUwhuv/MJm
HAVEAYnTgqzIgQE2YTx1y6ZP030X2PFuLLz6g4UIVjBhxQ+CfNCKCEf4Mthtu25nBDAeXuvc5plz
G8cc2cx0rJ8zv3dejbRIjUXBOnQzsU7aD1JzHpMxMqc1Q3FxaozSOsYiSu8IczGSELApAcYoKtOR
2vYIb85BS5h2AsvmCVz2ev7BtraGByu9aq0DMONLXJXprcEqD5qby2m4FdpwHbVZ90maTM5jEBjX
rZvjLwiwwKz4sMyD7JLsCKK8fffaFE5xDer2KLUw26aUlAEYGJLXVo54+qJWXRw8JWutLdVz3k3i
xq3pryau5e0ZBy1on/74tTTG5FljUXmTpWn2zkkkPUwy9Lej3XrfrTShgyic5BAvkdk0Z5HnfOVp
1OotBGuFk8vz/Jz6ib4fWmnuI3J6d53G9btkXUSDnyPl3vK6djcVXXfHB6GBRG/0fgd937idWJJx
xIGv+22sNXknQg2qrF6LEqi25OC61NNa3ev9hLcjdsstsTr4oALbBM5X7zEPWg74wsymOxd/500D
Rfsacy3HiASXa4pZFNA4WH8GgKnSwIJiAiH1GQBzWCunsp+A8plrdyzzYzcE2e5TlsnyEQeq5+Xq
id8+R2wD+bAF/TjADDQtcaOMGE5Hjx1yURZRctCCJLhVOfGFRa651qoeDR/XuTYNGbuz3tgMxdA9
yFp6V3hEcy6aoF6C/C78hTBt+8qqdYekYZwex8wlO1IgfO8824qzhaWT4DD7MNwZCA2XDJfhuzfA
AE4C3T1OxOGwl1uBe+x9LkEriE20WrvEieEiG0jecdDqVVgepgTuR99p3ankRHXWcLAefS5r41AY
1ng1pdZkEZDS42gprNK+7jXPhMUZGu8GG3VSPwX392bquVkEaTQ8dJ8je8OGKjuk+ljzMXW69jUM
EzukQyOHfSpU92ylFidet8+pDTakgZpZyZQ0cz2NklnFa8aHmoUfmkg2qveqcUibZYNsn8aOMpwN
3waEGtMhGl4y6MAQhJqUPI5u1ie99kMPb7Fp7mHb9a+uo2UfVmGX9/y6gx1Jt+gooxoqU0OjId9r
yrgJhShwFU1l/oZRtj+i2NTIM665MbTAQZ0BXLMwO6OEiGwKTMT4ENjoddPgr32ml2WUpvZJMoxs
ZVpke4jPQC1HM1+VhM1y/JdJT4BmBKnq9F87Frt3A9zI1TTmxXlgA3DsrNh+GWIXxXG0uhfHajMy
hengiK8xonq86hSq1iIZ7YByxbw3XkQEO7hfRlVeavexE+HBdQe8UZRB98OustsovrAq4AzsFVmK
UdV002mNChIp2lLFzOHXLEKGSUgLY6oYiSz+OccagCCR8lbWt53nGNcKHC1nYD+WgIYGyMhgPTER
kI2E/99Dv3ogexqxXvVT8DQRUmKvSEVyHzR8DxW5BxC8srQPs5rg0UadyMoVYxm3Txno1TW+2uJe
qwybzTg8KG5EnDeVFjy5ceQRGibJwtvyeepMoYanJxlwoMKHroIHyaB2iWOehn1Tw75ssMfxjYfr
NOZIaAWafws6ufVXlUGyfOGOpvaRcqxe5yU2MX+CiUyZeLP1Y3A6QSgmEwtYyW0boyD4shjwA7nm
Xh8Nb0+dgYH8HdfFpgVkxQ8GCCx9DmPY9TvoUEWtoVsVHH47i8BvZdHBGDbJlazx+jpAThc1Ch5t
ACVNAXxtuocAQjq6DyUSY9okWxWValcYaWncQq1iKS7LsUgWVZORAM5h653yfsy1bQKei3rzFK8H
ErWuQEjrNIMslA7CaAHVpz5VqVWWa7JKHYWwlZleBdCen1HQ62kBjFYMa8JL6Z1nFik5R8EbyXqd
u5MZXo0bLQmNJ9sUYb/MhIJGqrAmD2zlRg7F6Kpvrl8nb3yEucSEGLV8u44EE+3Mhk8m1TitCl9x
wfqz9udLWINL/MJzMg9q6A2gPr6z29lKy5045Ts7UfouzyQY7tL3+Jj8oXvqJzMVbJ1Zui3CqMy6
rf+pRxa2wwMHfQatKEg5YMzSpR8k/d751DONWdrs2pChzGHJdOojm8ya2Sr2P1qCLpp8aqQ5DWGs
332XMrK0SNpLMguqWCbRVutPnZXhnlGqJuGoLbWy4REytv51TioK1vnA2nGltL70lsas4zZOKr8K
jMhvwazyGqhrAFY/v+TRgFNr7Lf1rAtPVqm0pfspFwezchx8isj/+YtwOQejJFvhf3+CX/7Pf1fv
xdtPp/g/fuwfh3jsvx7N49i0qFPipPyT/8vmjy123TivWJL/6f8i/kPqZ07yOJ4xkwT+3IO7X0yW
1XMbMMUBlpx/6m/swfn//HSEh/D/WUuHp8xwGQp+wYj07kBMMWMp6g2LfD+38E3uIvzear9JIT9V
Ov2IOv18M//8SkwJWKGpk4KP8PO+XefBjAJa+iv2g80tWnMVb32SHjz9q2m4z3On2OmyLDbAhtOz
zuLzTADeMxY+Hti9LfTpQW/o6yCH2Z4tPzfOdluGd+jkI9ueXup3Texo+2Tyae8ESJvdarnUqNfG
npv4YSsw4TgxCx56Q+KUGI81d4mERuV+G7JK+2rmYfStrfHP+PRu0CnpaCnkf7J7wSJjV7mlvkG8
mXNpiRmMwcjPl9bTGAXqQ58oqViEc9VJpBuk9oehrtmGq0Rt8EFVm9SmIMXygnbclJ+9KWbqa3Mo
h9D7IqpEEe3rkSbrpYO7YlzUkVfeSKPixjQ+057dHPwMaDNZ971b72LLDx/wL5svMpTjKfE7ULWj
EYh5AxpQqDgG9Ip0tP20vmluRUvEhwRoS9NGUWO30YZV3Wv5wStlfa1xeCpRfNwKkj1+1m5NsmkI
d0RMimVVOgm+7U4VyLAZg9zK9HoP+TzNLeDQE5+g6FHoWCd39o20y5Cjt+ZAHLOd66kuk+fYmMyD
Hjj+hhkrv49glOfkqyUnA8cIAn+pGXVGTh0HwJHDb39TBjbYbunb0S7MRXKY4YTeMsOKBe+77jJU
z759cet2uI2hCMIER+shw0BR7CpvcRch4s9lrlUzXFxNufftMJj3gVkZG2YB2DGVBmTc4SQSLWJX
ZncTmsSxpGfqWuv75CpkiOXAgkxtLrOkm3ZdT4DJhBHJ+dSr46u2bYx7I3XVHsP/3JfkxDR+9Ox8
VkwIU7bgmjaPfh0Vj07BdptVVLyPcAmf6sDiOmkz1wW95MAs8ohqLeKibRTd4STRdQbqS8i2W4t9
cbSm2tiEpjbeDIMnXnzfpFOZbRWd3HYJ1Nh3zReRc9K167l0HrNMsoBvnNxZkeTZHhfERxYpySUN
hoBFZw6PhPg8xOSqS5Z8DtYCU3RgBGp+RZFLNwCRf2iaSx0fjNhMHpPigi+pMtozKlJzkoef0Xyc
iqxeP0tRFHvRp+mzKqXATHMbC43+92wmy4UWrSqap6ZvoOWpWiFmgAPFHKDawC8s0vWEotGspWLH
uxE+wWK/dKL7AfVWbIyyFNcDRIVH4adIPUVOmfcS4HpeLMtoyp70OiaqVM86FNe3Vj2KcSge+qnq
3mpWFq+ah0mtHWaOv2GGIlypVIgTJYs9R88oZ2SXjQ6X0MfyWrNxRxAyI30u9vnPf/L9vrxipfQX
j742f4/y1+y1+pdJVn72H88/84sOHU4A3YHx47Ix+lEHhuAGvYo/5GmHYvDHEsv+ws6LS4vAqmPY
wC//fP6BwxNEX6UUiJtswFGP/8bzz/qEq/2Yf0FSJioLjMly8Sg7v1KoB6s3TBALRLDbhnjlqKar
aci7+yYc1L4V3ohqw3ixSLMQhcmzMDuswtz20iXm7uiprQ1zz7G5fWXu6r+xfat3TuVq8UrH6mwv
KN40rkKrtglWRME56IxGbTo10qGj04+lqIw5B1zBt7TIDGuL4qeVDJ1sE3m9ugv9KTwbwhzrVVRa
XrGosggmi9kbFj3cjh3vybkwYKC2ffVkGJx9K2QhZmu4XFyJqdiOnZcobYezdJpmxQYx3EalNlzG
1pDLyPG/89Bhnm2tLtyrJg73qKkMSF1JtWrB1inkU9tGoeut6qEkOzu6+kVTlrMNZCjuCI0TqbAN
/7WrQo3nrzHsMWGNayp+XKyO47gtsZ+AcvcRi/0U1dIT43oy6T+b+jBfK79NqOlps0M/KEQcp+LJ
35TjqafObxH0MFNFroXfoqlv5uoJSvNcxoYFUV37a1vbiEMaec4bP9SsNVK3OiusI6/T5Hmroe8R
fQG0PkZdnp4MTQ0J9P6+2hQNCSSwWg3MYdd6MiIZE3X06YnQ8LsudGgca15FnSOJV13FFC6cGjGx
EFF80otu0iXTg4hPomUHiWc3WhP/81dZ2DUrG+TuwctT54R7Sl3Qe2g6jTt7xTqoXBdDE14B2/Fv
leb61J9BOzoFAsAgIvNwzYNfRTygB8hDfqttG2zerOmYHIugtQoCPAyWuEdHRAuGTeChOaSizxk0
z61qXJq4mHGa1c14Pan44vgmfRuIkAurHRJCuzWIaHpjqns1z7kIZdiyDIN/44qIFaOwNbTGRzmJ
AoiTz6gcdBHdaiFFd2e+iKmmgBZqQEbWw4fKyJnA1MgxmsKgzyF8nsedImE0j0WH/qwPzOu54jCZ
6A0ULByh81jf6cNHNsEKAgczD/7UfGRwuPLBlEvFYrSiYWNeFDifSwMcWTtDuenSDe2zSZEKBwf8
ce6VHlqifNYyvVFPZajbB31Q5nVo9Hq6nhvnrkgZdF/TBr73KmwHZ8vTwrxkWkJ7SKIrKSDmuM63
ymzLG/C/bABqaiUAXREVXg6B61x7oW0AvwEd9dKoJsKLF9FppmbRpIi13l0Ws5SCFzDbNbO8koOg
uaviPEaR9amVgu4ULNqUvdtijMjMYTicVRrcgD79Ta2jLe1y7nYa2+AiJ2qTJZVMVx3tCbvMwwCC
XE997acQZM+akD+rQ4nWRBtuexSjQNhbO3OQa4KhatEn9XzVY8/g32hExSslcHLfKwM+y6xCVf0g
WcVxMeHAyu/TWa2KgeqdRllVL7gUzJpKB3Stcla4prBuXiyncF5Cz5fxqp21sFHkCVfzLJClBub1
blbNItPXX+KpqS5ONDpnken5i9F79lvvDf0RUJR2T9IK4/mnGNd9CnPBiEZHILil7G9W7kJjcDba
p5yXR9Bm3SwJ7nuPcb+bdb8SIi7WwlkNnPjvS35zMnnr2bV8zdkl3juBN0uISW5ch5/ColX1iIze
b4JjlmgXkGzOuvkUJOlyqrGUDnV3Q1FiNq7yWb0cDD87uDTKzRtRdTUmghYzC09Iy5F1Z7IhWIR6
nFwTbK7apRvFydGeJdOyK9De7Tx44duBUqXctNe48xFY1ay1YqrLHinvbG6y3ItA8mQ1CZvKpZnD
6I3nkYXAbYgP6mW2wJb0H7gtN3TqPrPKp/HJkpmxrGAsbTqNicZLDa6oGFAJXsIxfhiJvSAZqPZk
GlrLIOCH9sJRbfsOJMnqljHp6WwxSIs2ZD3Qr/B0UOtEdrk6zra8p9nza+5Mq6xX7Jvoc2ltz187
MxF7KoT7ksyUbGvmZVus68gyzhTtDLv+GdZERFFclH+UM23bwuu1FcmA91dzuDucbPpo+z6/x0uF
yyaVyQuwmHYdERm4WGC4v/kmKgmieJiDPBDmVYkReNOESvLDIIqKkpGsZFhTs8iebxy2SljzS6xa
fj/S4scSpzi5JaBki8/kIWaso8/H5PLlJeuXbCaTY7VWtAZmRYH9akaXE0H0Hz3NDw+95zersmDx
xiKmP/J8yY+4Udvt+MlCN+LyuuUr6h1xpX+DWk6xIZyYgJzE11RiLZkAHpxBBMmApxtG2CUbOHfj
2PDYi9jw93pl1t3C/gS2w6jrzn6Wio/BqDBPSXeC3TZyCAfzntFldUUC55gPFJuQmk3O0UyETwfY
8DSeMtl5dL+x1tQYqTpSQ2t3yFS77GXs0GUacXfxRDhTe5VnmMyK4S4bhuS3Uvm/pcH+R1cy//We
Jyy+/c9//3PMz+Sn/nHMdb7ov6f4frI6ul+odmeXwx+CTPnxiOt9oY8CmjPSKVxnG2fVHzqt+YWN
jw1/FPAwRcwsTf7OEZdVzk9LntngqM/p7rleHgSMJ3+JeNus/ztmcwHDxMyzVYBJjnsrCXNgDbq9
nyA17qeW6ELKLpVOCEiIa6xP+V2LU+umaAMeaFrhwCC31G1p2SwDtDYvq7VNTenLUHjFuRQ9Q3oy
Om9RMWnRyumL4smuWv6mSIOvnKuA8/qBQ59pEL5g9o6XRczTLdeT1F2KxOvy5YgW/JILb3jlYNVe
pNXIBSMCFYlTCrBT5xl+w2rYXYWqI+RRFU63NTGdk9qKsZBnjl7nrPhLbswq7wl8j6VmklU3jHfu
IPviBbaApJGVzbe60ZAskFYgeehFlb5JN7a/2jQXfMPDlqF4gSr8iiuaIG0HBSJMp5BQbh4O5T4d
0vESplb8nicYoRdR17Tf2DTLj6YdRLOo2buvSjlYKwI88HijmL1u0/YTz9S0iFZshsFSUgzm7mvL
bqydWZCgQTaO0jN8mXyTuU59cLUONbChkaknVB2eoTmzrqZ3XL0WLe1Nvan3R4v827Wu6TbFB735
UkGOi3fFqH3680xE1MTSAZzq2WkCE7kXOrXNY2Q3l7HEAR47U0lePMm+t6XfEUOfu6ayz96pmize
1pJhvi3DMRwW2ozVJz8IVn9urCKYWO29vEFFQPJeIyl3G9HZUG/GBoqdY1MOCZekfETppNKryBPv
kht1eTd9tmXpqZHhte8ybxtU1GkFkwrZTswlW40yo0PV6/F3fJLNKXbcdC0JCHykBGjfxKRn21Lk
/p0W0CRFrZ2SL36dBtuBK/9kyULf1PALD0mgqjs7TLODYFOw04HI3Gua2a0qK4zIVSJ3E2eot+lE
pZgj+O9IxGm8EvHPhTuXj3nCQ0JEnWA3VRXmd832irdimOxT5lg4QUfHUBfOgB5LhyK6D7NA7WGW
6vsaR/QpdVjm6WVRH4ht2h9yLkeLMre5zpiIVyXz4Zrigum+7UGviLwJnnEi5mcdvh/PE0yKXum6
rD5N2tiiuZfNygt1FfcaZW0Q+eQOTEC/bb0+f0Mr9PAkzjVvtFbUH8Vc/Wa6Q7eVcx2coGRk6UdU
xEVzWVxjO5yv7blCTsp42KQSlY1R0p+Wg1J4LTHpn9usna7Lyi7Y9lFKp0I2gQadb7s4ZPR8aFQ/
jJyGpPPazKV2dVB7e3yCPodCYA32XH7XcYjMSSiZxreu77xHb94pbf1o0k5lFptrjVQNQlLXZvuB
VtCV8ovgaCNJsuK0QEHinfUWtj5VN06LTYExr7ZWKnPamwyA4oLzGB2cXh9Hm0GjD2HdBe1cV6iD
/XyqPqsMgziiUFEMAPrwpybD2c3SAsxqb2N7M/T6bSKu+UxdRn3dNhyU8IlWfBXlxM0uKeSAazt1
kGy4ccp3SsPg+KYKSUunDyNelfEUB1wYtMwAyEiUWGKEApWEMOZdmWou2pZ1EZ2k5at1UsiSdjLg
dey8hHzJ8ync5HmTP3iO3p+ZnxJ7LZuq2ffGUHqbaCzkkQgNrrQo8s+jEHgr/Ukf7RVFbfENzDzj
rBVwLcYyA0g6ovp6wxRc4jBOljBQ6arrOmPZpXgmvECz9/akHByjhbJOkDFcMmnVxJFunM4m4W0G
H9xuSE9ee6dFrbHXCbVxmevVt8jOctJRqrQwa+p+t/FbfXhu0izYqcZrjnIajOeqsqrXWujyPeTZ
wJwB9wtbtLZs3cA5+txOG3bX7ZmNhrurBw2mQhuN3zXPrW8ncEEAAuM8PBUyiOjTM8f4js6VcElC
ADxB4rGqs1PzSgbUpMTU9by3eQCPy6v64GlyvOmmqGXLZTCr867E7RqgPj9ImtsOVVZ1+xHvEmRB
2a0Sp1SPTQMypPXqZkPM4MCO0VqEQ+Q9ZL5e7WyL2oLW4ksBv1G0UvIpMFK8+Vadn1QrrBdzCoFy
kG/dKJHZH4WK8pNnkgpoh17t00CgSJR9RNpo6g620Ep6HfvhyqPAxV40pSU+uNWsVep68VVAgRB4
SWzhiLNKsozMwviuUyK4GK1WHGvJgL+odYqLIZWq9COrQvbFvebrb7IiK0oU1ViPHaWoXqr6aycN
7S1ILrE2syx4DMjfnBqgTHtW8PzCnGwo2YEbtXOxU7/Z095nXU+NY628wrBjjVgCdbE1k1vCNc1K
GszybPqApl8DJVunoTesU+Ex2hRR096IoR0YTibMBDdtaLrlIh9AgSwwWBjYt8F6KOVls0Ei/l7J
yD1hPTBPyqzzWxp0czpLCvdgFqPY8YzPvoveDAiWjQpSLeA5JNak5kWN3CrPtFRp/G7AhdB8PqDx
5ApbUNgfDF/Z7NKl/qCRxGCLUfTGVzNpwcCVlbNFJcgvjSi0rW90/c43i3prWFV1LLiJtzXaKug1
mfGdW+IuY6sQX2sj09EithvRLCu6qZ0ifcjMwnx0GiLTtVfymXZmuw3p+SZ4pNnRpetLa2+y4FjH
coiOIIBpnmRlgYRtduXGQ8R6SHgM7e3eaABkKYFzovB4SEduwiG/9NO9T/ZkqQkPf6tONO6oxtD8
ThNOITBcNGa25DCUrI2GHp0VXQOyuDXSetQXoNOwXkzUPLuj92AYifCAkPTRi9HpmDTtJsHA7ECf
tgifLmCnTe9YPeHGJab9wrQfrEBhYgGO+uEpTlXBJR/r5zgb6rVGww/lx5Z9JWK3v64cAHwrlhkx
PVvwYej5GYI1lrJqHXDN3PY5Ze1RCpJX8xY+PtWg9tXWzYzymqQE1BNJmFpL8GoLkCg7Y2h2uZ9S
uMSN7J9cJ3UOfIOTzW94EPNko+gqdCljzzMeyTXO8Q+AM6m9Ql4P4Tbr/aMFROA7EAl3Nxk+toKI
2tW3UEof9GcGI58/XU35mK7bzE/2kqzqXHflLPqxkqvAGbqvyiabEcY5EJw0TUtWtqmgQNkpPjqS
2+sER+8+U2O2Qw+hohd4LhAkPdwgk3nv4TiodaXYZUaZb96WFTJQN0Uw1xzZP1cJbWIGWWtOepa6
ckqzeQ+dBIYDlb/mgnVKe8B+HCA06k79aMa9/WA6E76HRsTTtmhiTCCszbkD+n5fDSCi7ZRKwQ0e
FpEf8lw3jhXkjhsrG96Ggg+uoyD9TBlXvS1UkyerEkqiIUV0rDo3Wo14Ro8AIuojh2dsZHWvv/Jl
Lp4Tz+qvTZ6065aL4H0s+V5durgMTqFG33bOjvPCBoUHWue3r6FtkijPyjrOjmk5AXCsMm9YFoRM
FgXS36JzzPQGWysP/36ycctbgmw1mqWhmUscPnwgrmdhvPD4pPtiwBDeqfwgiEofZAWvwko1UqnF
HpSU/1hOECVzEI40ynhRcwGYwljPUY1VHDszVnnLyHBYvJHpp1fcWmqcYVmgTvY5IdmwIEN8iTjS
PNtGdgHCPO8O/XQZYMlf+oZJSt1sPDYc1Bb7qfPVSYPrEKpamo+wiJLhSpeYqRyMmk+mm7knux2r
jM1N3e0bK5dkttp2p2U5VzuuW7roA2S0q4qvN29J9EgQYgSOT0Ley6uj7eEqWVQBJPO0BBNNnipK
PxDWSNXGkdAevSGMaUT303Oj1cZTpQhatJyolqHmhushY/0dj7ObUccuesMzCSWN37RFHGsS/QMY
OQ0INeGjKx5+08kl1qPjjGKvNZXCuvY0C0ZIP1iOy3gj7Be7G6ND3fbmc267Ed2yE0+XRtTlifO7
e5E2okWIdrxLksldEUDNO2aGwn78QTi6/k1q+dEagDb0gzFgnk5x5MKesTEzI/XQpvhTEK8a5CSU
Du4k0yeWrc+hIlzDjfLXrzKz1P7yZWYz8w+lG8Tm05pRO1t/HTb+wdxp64W1QDs5VNt4+9ev9S/Q
vlgxLXs2W3szVueXt0TezAbWJ9P1eAh2cPAhJZTMrwt3m6+TK3vlnVfpDhjj0rpZFW9//eI/m7L5
OD3XIA9GCEYamDq8X3wW8CBi7nCVrOP9cKq32MT2xCP+8R7//0bov36TP23jh4999dq8/l4vennN
Pv73f51e/9e2fY2j6ifvz58/+Y+tEBQ/5AW2L5Rj4db/sbvL/OKwk3HwvTgsR8Hy/iF+GuKLZbsm
GVdb5zeIX+aPzZChf8ENxK+WEhyKPxxSq39D/Pz5zpu7tIQLYYr/Da0+RAx+2QsFeZnmsHSDdVHd
QroAdxaubbyvP3wy/+L+NmYP0Z8KK+/MwM/hoOVImux5yV+uyNTFFkefQrDuYTMYPV+1hbnxVA8P
kEFPmNiAxo3fyUuTn/76pX9dfP36ynzGP97zTBQT/QMcUwbjVDcrvo+J3NCL8devMt/Nf/X+5o/5
h2+W2b+laxWv0luLxbgKYHbLlfYbRO3fGqh+/l3NHyKnXuPTFKbjkvyV0lUhK7HXxYZcr1073xR1
tQ4//vp9IK3/0zthSoNF5nFpCRSG+e9/eCeJZ3sjs4G/Yo52tzSibVSn2n6J9Ie2MSR1d8tahmKK
qm0rHfyLjF8E25ljklkzaKtGSNSpy76vtCq9GrnwTvZgiu9oEZQJhX54JpxV8BSBpLSbbKBDTu9z
Dk7cOrhyCCVikeQxdHaxRz+XCgmAbGZ1otwSGBK2W9bsyFtYn013WeFsOVOLW787rUoBQvfhXEwA
avWK/WazVZ6TXOcisLeN8EhBm+0o+YfjokGBDsJxofw0Rd0dmuLg9AAkdj5Os5c+EyI4ZXYoU3zZ
Y1+p75YxNlR4Gskw2EuDSc5bNHZtLM0sHTZgRsCjxLRibkq/1+1N0+KCH4PeuCoaJ9jVKVd1Fgr9
UE2INYrE2rIG/LyYSL3h356ittvHhtLUruysoASgUZPnmBJqPu6VhnN3J5zUOEzpADoR3xuoIYdl
0b6yBltB1pBYhFP6PN8GbL1HV7E8g+XSgWXxk8x+EFMmcT9H45LQ5/iU2LVOZFwzC385WIX8LnuY
l3aHDOTXBYtPQxuoxMRA0E1gWIBdAKby72BGAVzin8ri10QjV7nNPxKaIyVHVHzcjWEXvKRNWpxV
aTCVyE5t2ZOqEyXDydlItP7iAd3a9qIoV22pik0hE33lWlXG1lgflwl9uGuvY/MjXb3eNn0yrWzt
3VY5N6yhYBfWDjEaCn3utcAc73l//amIQo0diCFO1hTBsLR8wkNere7YiCbUfLKIXQAyUjGgEXsG
fFfpe6IHzVGziqm8F6UId5Tixtsm7rDdtU4mD1x0/PotMc60uOq1Qlff9ZXTryzPF7fskbJvVSXh
fOVOdAGsa70By/auQI+ZV3RBGbeCjM4m6UIrY09QIyNJvVpxEkvLy9AGFr+s1qBVgmhAAxfPDl47
iHjwSCD06OdsxHx20DOiQAtvRMwzVFfftpau31a22dyVlQnxUX3CoItB63Ge9NY3kFFqWppeYBJ3
sjHdr+oulm9kDSMc7V0DwhNdCHNC16ZOtO2ZOsWiFyMVq7SZajT/dEPDsrVhu0S62iqetXQy65Vi
eXblN26SnJvGD9hHQ14GU2bGicsqmtjyUmHVRuqc8LXlGm4y9slueicNxqCux3k5GrVc6SlaZOTK
8BDAoF6aVu1fWgvpb+G5vvmEgih32PxDyFHR8Fgg0F73cettAj+RByDc6krIsb8PLdbUSxn2gFPq
pibajWcuYzjEchEv/ArcKyM0exRQ3fYqd1yzZhZuxhsXZ8pH6dXiw3V8+z1vxFx/TVtI31sNGe4W
iCmA2+hgkC+nOE/P5CZULdiUQhfNXNA2A7FD0HxWxxm1gu2OcqFF94YzFdUmaCL7lIQFNDZP1IdK
i6N9qEK5y6xmDIHRAJ/1bF/nsxWduIvl5H4YIFVaxibCVmyO3z+/yP/W2ez/UeAmj71/bzr7P9nr
VOSv/5e7M9tuW8my7a/UD8ADQAAB4JU9RUoU1csvGJZsowcCTaD7+ppQnpOVWbfyjnHqrfLZtmRR
JGLH2mvN1f6/m7ilmPOPmYvqBAELi4kKq7FPNpLj+k/gprP8kcfUxGH6R6Dyj9Sk+Q2yiLU4zjz8
0EztX+znP4jLhvMNjVXgRvPxmy1fVv6VsQuq8j+ds1KwZzMl/z9mO3A0wJH++Zz1sj6hnjjJNqKO
6wvPioCN8CzZFJk7QSae50tpKKIxPGkLxZWTAKhXwNZzx3HlNtZdMUv13QNN/HPs9JKxEdWbMVHT
ta6qyqbcDNH1oWadAZY+XERPm9YFT/pZtlM8xnchjVD3s2Wbp7C3ABwRDwTV1TbZXQ8Hkhx+CH+3
0FhPs3Saz+ZcLB4WHKe3/dQmJ9+ME4PP9jzu2kx03brrvOJRUGLOY8tDgk2C2rmzY99N9mFoz4fc
M8yzslwK4N1R6/M4WOay43fufFE4P1SE1AHk3E4fc2OST3aaKPaO1Knt2b14UOsFr0+9mKOkO9kf
La4POAL9mD10Md1hPYptuZnk7H2EWRntC6MgiUIyMgAr3cdb3fgUnMOUdj9T7CtLL00ptrWe5bkJ
vPrqp2OLGjcbxTFt5cjSsBcEw/Ip/2HkArdI7lb6GSp9+e5GuWbvNtf3lvbccVNUQi5jxdQ9p3bT
39OqMv3mlO2XVFsJuhrO66mFlICRyCiSk/KtcasKqpY5pPkmIhWhBUyizPmGnMsHSczplSfv8GI1
Ufmj1LC8FseVu9XDRDsda37OS5rc8r052mi1blh5eyPjPJw8djkWthP0Vh7anH2N9eTEzgBRrTeS
98r1xTvx/fQQKys/2xYrxraq/IcqLbVemZjbWaDiIwNw3SOiEn8Lgt9FnfoIBrrcDp6nryl71x2W
zuQNmANkOWeY1QkLKAEoaQcfvYqS22m0qNKxkYauQozOE+qmfcCrPR2x/dOVBEFWfScSkx3Y9EUY
zOYhedOAG278uaR/Cz6p9hjU+zjYFnM93YVRxSaoZvzlQ0oEV2iYp4ym7toNNVk2jmWDJnbeJ/sm
kGVxAKlDoogWkJ951Nj0bSjvHIE929D/VONrVHl8DGaZ7pRRm+MZv6L927La9B1yxlLUjgt5hXYZ
Ht2sYShJJu3eNHlKmshzEIjCpcQjdt10Ty+gf+tSZEGS16p+SPqfEnJArMWSMpqPmVm291iUijdh
FvoBtb25LbiU/GzJAbIbiKrvjZrUM0cQY4gOeWsa+UeXozSiI/tgYYClQRQdyBDY8wYrf3ecg6A8
R6ns7BULg+me3HXJroIaKqxb9vQW5K55HWZDAFxFacLw7qhPjKvm2Zh7g2rzGAFybryW+hYZsPPq
nRiQbj4GyPWLRQDALgEnWlwjI3+OCktfmRTVbweO0cFhGzesbApIrlavTX8lChLWO/1F9GVApAB+
KWqFmlKE7xNMD3Pd2AhbpEMNMe0DswaskPCBzw+tluURFDmMxzBx82NiltOla6aQ0ndjnA+TkY/3
puX1N8Q73Ath7jx4phfO6micW2hdGADxI5kLxGtIopi35QL4gqdBsq4Fn3Cy2Q1fLTtx8Oss33f4
IoS5ZEuura6JwxlKDAY7DgXXPEBVX0F46BXzcRp9J/7RW6i3fb+Fec/+DA8Bizi7bbt3KB51vC6+
UGbiC2sWLISzPh7qWzw5YM/AB4FA4+k16Y27kNHkFyRNaT08kb70H5MviFq68NQ8xnHQagtljaid
eO4W8loVZvNPovL5rzZTDt/XrfNLz3MYkB6znMXjqp9fspLxnZknl8WNcsfgu3aT6dqHvRrwz87B
/YB+vgn9HgWVRhEm+d5lWCoYtS8hPr9PSt7SIzcVyMdTU9/0gZ8R351YFw08J+ywn2+6rHFuMsue
biyWLqc69hTEX4sXOYtUyfq3w/em+4EalsxJ7xK0+k3q1HqHwBrsBDr8Kz2Q/bCSPW+lVIL+nzx3
6oGK5M17LG0sphR5gJ2qi8ahjLoL+vvCyHH38pg3Tgq70yv2uJlKHJZ0sFpD/7MvtHltWAsfgtGW
W1sGFAZkXty+9a7Rvrp9rE4+aOR6NXRVhZkYKeSVTVrTbqaAuN8gOmd5xfyDFxBMBMGOIZHEzRUz
O8xPe67kp+xl9eTlVkT6MZBXWHSQae2QJjLq/hIFrMtWd96k89cpVfZrPbjGPVvfeSOURaUWbJ0L
2M1xZc1ZemRSDOAbcC0IAtI8Glf2b09KwrGpP/EcZWNffljDmF7SFPvKiuR/8eKJcl7HTRMfnIKm
rigi1gDt0mraNaggI+YnNof3ZW94YyvXAbplIRzRS8dJrYFIvijc1ESTNCQknlyZceFKG1yMqLRP
Rm4OxyTpnEtjqp6YJP/Bj0iZxu3s2uNBYZC8OBEAwFXdd/me63VjsKd0opuwL1BxRIdmv5IoWDfE
j6ML4fG7CtjpprBc8DoJiKGxbjE1+lPZviZN6G9DwwNeqgMeObl1yUdzWApTKFxe52lkLOgR7z0S
mX0SRVuVazCni9Oi93AuAo17LwmMnCW+k3ETGu4YbawgMu853qrHrgiDH+yPYWLpXNyUaP33mEjH
s8W95SwToJRt2KZPLb4DtIAxcdgD1U59cFGdsY5Go/ez98UCf5Tm89wNU7FbmBcszmZj2NNIbexi
KEk82/26eZjZm+6nJDAfYkvgoHRlxsJhUMfAbdgbast4KW2zAn9pZVfI5PmJCIL7oCKqGLBP2uMK
yw35cq4K3XfS3Zr/U+e1TylNdm+QfWbW7Xk8nWACFG811akPlraynUGsdE9BNNCeyGFFuGFacva0
4ZLYA7p7PyiXbRflvydui1hRCJP/IqBb7xP2Js817xByYOgdgZEt7QxZ+Dz3HjCsPKiLVzfzZ4ob
sjI8uLXFEDjiPLjapgAkXNVxTL9CC7bBiIoFkxCNyRqDjbwzppSpLxk44642ZWDnJhL90U5twWo6
67Yx8HcYTvYcPpl9p35w0R0EyYTCuE3VkB+Fk8KG7lrL2rgknh4StxrKdWcPY4xps4GxlkOgzzal
05lY6bMEDt/UtO4qjZEMS3BE9xxy2TWI4xK3Lh9xuhb9mfRDOAp5lpmt7+LANY51qXlm+4kGpI70
WV7HboRYa6QTes2YppsZawBbtqDzsOmoJbjlNFDvEq7GmmJwFlGe9k/EOppzhWUH91sRjqsMhu7r
aEzdU+g3+e+gLpNnEUXY5E1C0BBEqvKgvBRQhluE3tawtPPsNFV5tOslWsgMs7SOOV3hbgraWZ9B
20Od0mUtLhMVqj9D2Oi7youdu9ZKxXUoYxwZqAIYuKQZwrowadiiiMMItmneNbd0NFaHtooZDFsV
+0QePPixMUh+OioKYfwceyAWlHpZVkNjaO/cuX6UvPuYDbKN6ZTZtcrrmQk0H7+nw+gWvFUn+ojr
uVH7TmG/2aSwrp01UQsm2dkoaTYN5cNUuiU2n7i9wIktd2BI+37FgRtsS7tvfLJ2Xvi09K+AY8jy
8h0UMWvXqMuwYSOe/p7SyLnx+7F46nOAuIT5Pf+Rc6pJCKRr9I06yIc9HgL3HTsuO2YrmvwPujKs
BF4GCLiIfp0q3vejGge9li2lq/oYQH9+tifbnFYJENLPwTfNY15h1gFRo+pzaE/DJbIEOZTSMvXP
wcCZuUGmSvFJ9uDCwPj1jEU50UCuXlDHkK8Lo32LzYR0j/YkIBdRELffgOgIjXUAZt/c0g7s9dsO
u0+7rqj96G49URsfpfaK/0XA7N/Zmbskkv+1InDQSf4/rGCWf/TnCsb5hnQu4cgDUrJtLLj/JQfI
b6S+bJcINoQJljT/lb8W3756Emk0cEioIRqgL/xZv/TNdRffLssMj/PZsv5SlSJf8J+0ANcl302V
oi1sljCk5P67sG/0HCq5gXdlSgDBcc/JD3zO5SnOLSgkkfzddPZjbNAF1Mf2+5DQIZ678o7HTHNP
P2n8Boo/fRsyw7ltrZgL0ugPp9qdI8q/ZraMNICZa0+KaUcYsj1jv/mNEkbAgyTpumnK4kWlfKY9
PzEvXpyk2xo2+jVPJrjNY+YDB2XxfBfOlvNSzbr86PzB3ZWafJYpFW52qWh6MHyFcwGOgcJ2S4yT
kFjcfw55S7CAGrjn1iULNc9BvBIwje9oxOLiaqWGv+uCLtxoCBQEuFKY+8SaSbSBRqEpEXHzyAuo
9zBHxRMpPOBlFVHSZs5VtFYBIdJwWtyALDPezTpxtkUhQaVPcPe2ODBbrJWJhRfNi6mdyI1z09Ix
1FIK+MPEbbvtPIadWhr9hrBqTUBZ5WsHRvgGyE29Ty336CCeXCgfrA6VjV5X+t1j1s1EXsZP3XQP
sUrzR9IjBmA3Ef+qTYGZifj0NgWldlIAi3kJjfEwSMdY+1Aub0XZlo+hpy7tJOY7A9zkqo/AvbtG
4WwI8UQ7h7fji5nE3n4MmxBDXB5S7Qz2x/8YmtZ7w28VX1pp+OUuKVUFQoc6eyCR2no13Rk49VjI
K8w28zZwy/qWRQ0tDF1ltDhjXcJmseZV60LgmYkntqYoMX4UlbOuAvoMSTG16yiHbu9i1LrYTjvt
CyX8NbQXjfOZbgJK4vwtBMX0gI+zWDW5m1ysJDF3M362a1xb/lsvW8naW7+hEWfbOa0uFQaTteON
zmVSaCpR368zb8yvLbfCTeXnWHySmO/Fpsfa2ouN1691xXFUzeu8ajAb+xlA/1ySsoPheQDxQsY7
BClyW2VZvjM9sJcqTVtIHLVD0V8eiAsik7P1m0Zd+wkfyNdrQGqtOY9E9o6O7Qw3U8VPPtaB2kBZ
TCmpX9BkliB/LptzklXGzkxFtPa7eT7zyXQoifLjc1qjqDQtt2iDEuubiGXQNrDn8aDL4Xc0e0SF
cmh9vjHQLxVRU50oq8J96L+JJp5v5CwGhHNuHZ2Go81opTjECXO6sfXmCvmUMZwUSV/scNjA2ipz
hWfJlJthSgeWP90jEe4ffd3dtHF257GJ+zBdyLgu6ykZUiCcmj/pAcn2A2WkbYRLJFD1UwX0aWWG
7nyyLJBVzL3teqbVLUK5SZ32CkP7vdB6XrMLWFo8036TRl68bhvl7bWW/boZcbz5Vr6Lm7HhYmzN
MG/qM3dxk/5nBJ9Q9g+F1U+rTk7vmZFcRRadY3MO1k4Copiyd64aeq9j/zx6Lr8wPpeU9fD2bG1B
twLEwSQprW1iD8Vep+4D2KkTaPNHW2pr7Ts8nBw5kfivincdxadxBr5T9bm54cFDX1mhPqjSiU+K
eWEFcuMmb+2bIMzeSBfculOIRGp+DxykLpYBGTF1fcrhqrFQzfey5P9dDO1l4mOQV+3RMoyMB1NS
7Vw/fktH+cRf2RfC77foavaGclJgd3ZVPqcycpcuzHoFJj/iOe4jGxT1LQPHL9q2cDhF+X4s7Vsx
Vx9lpW55aO3zMFXrikIRr2DfFFFYZFYuwYUECrFqFUamdFkoTwUdEOklX1YrldM/q3TBOraGjfhQ
Mz1WmuS/2Wgw68LdMNG81ZI+mqG/dLPxY7RsfFFajQeaUAIEYIId/qTEOnTGDaRTHiYF4xghgSVq
RWOpfTFqQWef5J4yC/OjsXMmXKSkDa2uIbE3fOPMztUq8JOGId3lw8Siw7DDV9IvnyOsXYLDmIVN
s3oNorI+xIWd7mypWKDl+uguspK/nCI9K9WsHnycaPUvkAzjkUlvuuOgOloZvyFLj6iFHd6ojGwJ
l0DZb8Aq34+uNa6nPgi3dLVXOP98b2XboPEG8bMpG7jJRfOE3fh76htqHxTcNcwEN5rXxncZYAAn
DXdJWFx8h9w//jNQ8EBO8Z83oCiq5GQjEq6RGYxNx/V9xrGcOzhOI25ocx49o7nTAtJ7Ozfu78Mh
u2XCMFeMezwLQjJvzINr6efOlXKa+6yNPkYQPbyNj83kbG2cwesOhEXrlr/jxP0oUvuAuTpfs7rU
634oD6ThmXwnMiFiUyAqZlZ03/gddmPXuVhxftazd6J+oCHfPH9wS70jQ30/96hYoWklm3AyjlQq
XexBNSfVGpwiw0ASYuQzbpwCbZ0kjVyrNhbr2oU/V2pjBRB019lxxKPF+uk4KXbbItrl3cwPxgyx
1kRwgSjh2cjUOSqqs0Hp86oIxkeRNcikaD3wRACKw+Dwllk834h+6g7UAsYn1ly3Q4YxcBqgMPhT
luybxHzLgPtD/Cr6VYST6aIiGz/6zCmQuePaB0PB7RzdfZRUEhR1BYhvxjwXzyzRKBWA7NRa4yqf
OrqGXMiLRiFuqXDVzDiQT7wBo1/kvGRjhLd+7D8KbohwVkZCJ7gLaSW21pWJSlVn8Udky4bqAIo1
ijRxt7h1kO61kfJIyMJgzzZEQ5kjxR2XAqdCOETUoBQJCYbS33B+vJkRR9HgObe+3XzMWtd8bfyE
VW3jL4uS4CQ4jXcDQh2bb0SyofO5QwjnidJG6jVNm0/TONPfZ80LhWyWa1vn1oYPor0Du0YLYSzF
biZ1sfHz4pnV/p0bWvUm8CZajyzjmfT7vJ8at9vNEzdcj2vonvrb6rZ1MFS4gOE3rBwlwXHcxgaY
zQ2DGjEXL3qecpsrC+/NVR0D4nJt+zQ41VGZGeblKOHcJ9aDQ3leACv+tKps2sSiqL+nFu0VgPhz
juGXGYcC7nQcDswvv9vZIQdRyQua2O/CydNtRFERuGHN8AMeGkAiYweWjcvIm4BNQgHPDSvUKssd
Jq/S1OuimAsWsvhMoq6omQIQTNZ8o5+okVx1PZ5wfYmxZDuFKVQ3C3UR0k1q7hvKoNkzuN4u9Kku
zXzmQH5tVMk1SXjC74HhQ2VynYVTuLNBWW8ozhVrcuDJ2ocStmpGUM2q1pJel9I/gUiuMUDU9El3
znyTwpN5AvUA+Dmm8JkTGMYX5vC9Huff0BBp4kVrBrOuon0NC+MAH7i45ZZO7x0RCc4m66mNkZ1L
NSZbGkjPFXrUms9OtZIt5wd1zFdvjPnI+RraQkpxS+SoDaNYCNvUMLYluNUbi2Ma0n9DDaZJDi6e
nbvaNZdNTGpujDEn92tU0zqX7cTYmhocYIAkaQvDB2UYz1Vtoe8X3+nYeZ7qsLtORj19j7Ck0mzO
NO3SdrnS1XAM43LYdEX1kVGh8Uj0TIHhHH4KA/nKC9iiRJIFZZ8L0HNg0tinhe9l6HneftBVWe+c
uadPeHL70xypeKM84gWd9Oj6IGed7ukxaOHHgVpqh+lByepOhTK/y9t+ODuDooVduvSZ9uGv2mju
NRU3XFealUKfOVINT0hB1S1qop1cOjNVS7kP9UKKtcpk2M0a3XncIrxGt5TTZcvrkh8blbvXRsDq
lFb/Dr5U3I20gdNGDpBApNuqnzFYZdYHYWjvwiHDKqr2nDWuKHHSvEMYjvoJPk77Q4n6R2Izu8xl
UD7G7A22k+GVW2iSEQhq090DcCLwNqgH22htHkpmbm/tos/WMEZ85A/swqULNs/0W4tWA8tcW/5c
7OucA1ihOt168SxWZVBktOVwHpPSF0u6J7rBsyLAcgfFDXz7iqK1wD9CuHxoo/oaIM+txrHUb8jV
2TGCl7GBM8awFU9QB6PqZOcVR30R63us5Q0LQAevqDOH50IRu1uEcwYFOFGSWPNTTfkVsa9F5Ann
6N7uMhcVUjgrHB5yjer0NjgK5DStERxcWfFi1Ag8HjRRlig29UnCkd0jziSSVZLEFzhUYPcwRZsN
YSf/l+pcgVsGSUvHc74L4iw/+ZjUNlVlpR9ZIPpdQ5j8kBpTz+7Zs3DhTw/mmLZbJU3vzlHmnq02
z+TYg9bVMLb3Mrlmcfya+33+njIdv+RN8Ddj4b+1wwLToHQX7Nq/llPuqqb79R8/f/3H44+y+1H+
/NX8o9Xi71/gT2nF/mY6GA+wnIN6hMaBSPKn0wJ3qwBpR0ryD3b1392twTcbEh7ZKhPg3JcP4+/S
ivy26DAEpUkpc1XGx/xXbBbC/mdjJv7WgE0DbkmEGs9aTK7/bLMoTaS7QFJUEkzeTEm7pgOijl3W
VT7w3QBCr5jux76RT8tYf5tWTbhLVVd9r5ucitNRzWcgbNGdLVnlYQKyAYDG9HHopZqD2kPFxZBN
8AoSZvPh6wk+B7u4rPD2Eb3sz8yn7LZN0Qt3N5mz+27OXXEG18hmihlkWtl5YdVA1iV5CJkLZ177
dIGeZYRiExcFM1olh9jjwDWyZ02PF9eCTPsC2hr2IgavioskuSBFW1XKFZcMg+NfZW+39arygonk
3lhM67Ro7U/W+WyeKtA2daMbtvh9/5qBF0Czz+nE8zFn+X2Vb7IuNW46xd9TfNoeazcCd1HJNn+a
WLRSA21V7148GE8AebOtaOz5CgsD/diZWAwNCS9P3+FRDPOSixLpkXU2Tz7Wvd5p18UUyH3ZhRnr
6jI3Hr0isK5RX2kCebLddKOR8nEnT9KmjbsD/0ZmeRikv2gQUUSOoqINm4JNVq+4+lbKdIA4uJVz
INqbQvQKAtoXSAa1kQjTDxyTugFJFoz1CxTRfjfGo791uehtudJhdSQRtAIG0q7NJB+PocXc1LUI
/6PPD6Are7yZSxmdImu0wLCmyn0N856b6MTy72SEpdykXWRamxzb0BMKRf2OgjTdSTcckHVqRYU4
DWzY48yi3hEmBQJkZNEOmYd2jiguNr2fencDRWwUn3jDNehd74FIW3/gzizfDKWM9wxzEMC8pgO6
BxJ9ZKvgpfs+c+uHAER2iRgWpnReOhF1LoBbvXtLdT4hc7qcXbaL8wqsLbHLuhheajMgOROEIrwM
YT/eaS6aL3XnqnapnfSInw7VM/sh19k2Vu0/crEEO+ijqOkp0x0/Uty9yMjr3kNKYVnv4uOgzLLu
36rWGg6gGCOaInx60lezlPpkCkPt8tnXL8Ka5TUNyDiFeVK9+mNUQ35DpltpKxxuap+JfEC+PFCz
VD/iPnI+6Ppxh5WI2/DZw915op4OCFAHrfAt19gRcHuM8tAFSp9j3xl3Mg7TM3049svIibHxYKgz
dYqKK1pjZDvBnXAz2a75mii/OHmJG39mYyB+ZVlrvJbphI+PwOXRtHPv0Yub7LsF3OMDcW56sH2n
umHhSEPpFNp0WLB2Cfclu5JdXw0UrfkuwCL2ukb4UyVe1e0NHktkKUvgV6VowcrmhXmTT3F25DrG
PlJmo73CfU+zVNd4E/HEcHymzyW74JIIf9QTsLA1SiCFdxgo+bZiyl4G7gG/U4fgEXHoPD0T8krf
qdRUV+VaLmJAK8W7L6oClP2of8dKMGIoH8FoVegAxEwcWgN6Tu+cEQWNt1oHXIsGhXTO9bijOYM3
8qdblhWhOFeAZ8lHZDXf1QtRaLQo7xwyzQoUJKP8XmLcpgQ+tz9hA6QnK3QGfCGtpW5As4QYm4I4
/wittj26oZN/msFcvpmzdPB+pdZjWkXVmUMgDjbouMQ9EwtKwGa0O2NFPTIMaDm4FSJv3QuMyGLk
2sau9IDSu4iqAscoVC/tkGskSrmWfVW/GgE2b26CNZetRN16OgivTGfZ3hYBkwjvfuNQDVl4EXQB
7p08tvZWpvQ7PMHiVhmNOgcVUVEDLPiJ7vn6pxl0i9umKsGDzzNKdyKuhC+nI/GaYNVNAFsSxwUj
HftckPwuyu+VX0e3mUj1TTSExZ3rmM26MOb2HufpuI9Bj92mMLIPaSbUMcltkmNG69ikSxN6ZO2c
qF8paMbhZoumM0wobtYkcm/7daz/pfnl33lrZLHl+ddjzr3udPFjqv5xuPlbdmf5d39ON8sOiEcY
7yhhkUxbwIF/TjfeN9jABOlM3KRYOJdK9T98pNY3R0qPkYNgj8Q/uUQs/nSRmmyO+FJ45rDH4R0A
hfgXwjuOyXf5h9yJFDhR+CL2UrEnSQQt49c/pjXS1oQtxsy9Uflis7/p+6XdsfaWpsfsq/WRFVL3
iT2Vh0P11QsZgAD5Uble+L1eaiPx/dgY+KmSzEZKJY0xoV4yl8EdxXjDIabR2N32ruNDz8t1ucqX
dkq6kfRn/lVZyabGuWI3HC3udZRDbRDtmxIWgeUT903m19aL+l2CO+UtrTD7rDQ/0B0+cWcBELrv
bTEZaNBzscuWRk3ydNEOHYmqzSLVmBC9YangRDeCPC4SySqKDcsV94Oz6Ts6O5OlvdNyPBAG9NVn
K16y/hxM5ERty6kf81aqm97Q5ouO6ANlESjXRklHqOTTtesi3V2ipMbSELAzyzZS97RYhl81o91X
5WgLA4Olbzan91y8UY50aWVr3TZ4ATJiL9uko7+UTDZVpqMz4ROEcxdQmccjYyV9AiPc64Zo3y68
Uy4nILzwAhXOHTQ8+lGbRm6tROAOd74KVHMaJ1bRNOgbbHruLqSvT6/kbE9yZerEvCfF0W6wJ9ho
ol81rV5EY+vMMiKmmAdnSDE76AFOGze3TKP+KRm84Q0/h/zpNj1ipq8B72eyoCA2E3TFytmxXvzJ
mtbKozE39av4YIMfeCNoreeN1zne42ywLFnlWiu5cpMQIJovxNJhGJSpWtWUk424k2mxRZtBIx3N
IjnCT3GeIgOHh4MC/wv9y/41BeV4S/Z5PnZBebLFFN6Mbtd9hCklun5B/oQXuBL7pGXgTZe63ayJ
R9oalg7ejpa6O3sp5tUjKfzI6msuwJ5DjSrB7NdJU4qAdyi8w4jZ/B4Hx6Bke6zzQyW9dMOAUzFZ
1+Gxk72/bxARd33CDErCdviUvlM+93UW7Xv2Mg+dNMYHZLTiONmN/jU5rn6Twhgu2Jj1rsuT+QUK
TXmecBnuWyMdrm4RMDKqKn5wTEZp05lGcw3NR1zo42M0gw9TBIzQAFsQmuJ3R0Ow2eJ7NU861CPL
CCNYzrt2jI5D4pvPzMfxM8Ms/Uo4VLqHKoD5PDpOcKA0dvzpkZl69ere/I3Xe2pWEipRj0W7dXFM
Vkmwbuhvv3aixqLdCVmicju4FswWciCdCmX9NnR1eEp6gNAwINTNaGftQyij8TUn2fyueay0oOfm
ZAfbuVxVkd+Za6zG5QbnVXOgGMEj+93mH0K5He8NoHOHYRj0oVV9uM8Lo9+RXekuwkpxq1HLDg7G
UpAhvFa1LzReVtS4DrwVDTGiH4tJtccAn9Y+NGvUDHPuf7lOTh1w18HShNRW9p9GVE3PIbwGoP+V
8Uab3tqzS1blXTNcHVJfJ8fLGpIwnrWFmOE/jKVp3k9dOj0TjspuCtyzq24OrE3igPNsoCLiJXHn
+4nSyZ0y45wP92w8JX1WTUj5mXXDrNjeD7zfgLY60VbzgjyhtzmwDrEdrlJzxPhNTXx/KPppYGua
VrvOQbXGaRIWn0UyTpjkRpM6hiCjGa1si/QlhRZ5qArWXYEo4gPe8TZb+5a2P0DhZTedY9mPVorG
7sxCnAPIEm8xpi/8un5YPbS2y95K9SMQzN4zkMAVtssThxUXjiYukj25xRh2SYEZqPK6Y90sWRQF
uuwMdbOlty6c7R+jGReHueSH6MtIHOrM8T8KM6CaI7XVh4kD/jly3ZwOgQqyjJtOu6Gu/OtyZYHT
N/cPpU3RJI+Y9Ds+I/o7UeO4rI5d7+wt5eAAmh1gQZ2RHCvdA02X1vg+zMV0nxeVvxN+2NDsMoyP
UYyljKdf7d1FXWQd7Cif7lvS+9Wq7M32Abqz+VBWhndjyw7eqln2z13kW/uOlcqTbqeW1vMGk7vf
Tt5p6gwK9dpUwyKgg1J9gFLxz3NvibeYmtDnkCpRFEyFtTud7OJBDW5KcRx/e5Stf292FS4hMlpl
telmMZ1Gz8QYga5AXaeVmTz0uiFQH3De5qfC9mvaoOlb/QRfKP2VG3dli4Cr+xO7RZc7cuT5qxYj
6LhuhAiGmxC08LTCBQ/UBViS95SWc/OK87J497hMwp0gI4YfsgHBsBqczqCU3vLzq80Glr7KGoVv
b8PG594bpNZLMA8S6ruIuk/lCvFA5kFiZujhA3t5HL8A7Ob3nTuggOgEWdJSvBnsfVVPWKXmeL4l
PRLQQdX2V3ZqYB29noqawg65k1S69A7SzKujzoLi8Ndnz/+b6STx/50q/0fN7G9j5fIP/xwrCXez
Q1oi3N7iRlpmxz/HSuebazOMecj2S7HDgsr+Y6z0v4Hvo53BtgL8u0vw++9jpfvNMyVfjnHTY770
rL8ECxSLVeofpkpEsyUf5bDNgYbtM13+t6lSpwaMI6cgful7+TEyy1ix4JERxWLUcFa9gQIDdlMf
qPP1r0OTZaf5q7vTXGo8/a9GT1pRsSwYWm3zXrLyqgUZh3XsgQ/b5bbnvhmNLc9xygPLVHC1V8Ty
zHjLiU7vU4KPC5xWbZlbUfv5rfVVPtqFfXqDxxBuGZzu4RDBWP7BEzVNDlTnZHj8liLTOEmiF2IZ
5Wdq4OYT7uTfTmAx+Ey63GHjpRHVdrm58fSqQB1CaSleCk19qogtgDRfnaoks2Zq3AgOeaBBtG+Q
WNT+bbWUsfpLLev8n9ydx27sWLqlX+Wi50zQbHKTg55EMLy8lyaEjgy92fTkW/Uz9Iv1R6Wpc051
ZiLvrC5QQFUBqVREiEH+e/1rfUtS0Gpy3HbW8eRar5FMGjpSJ6DTkab8uS/bmeSmrGm9yadL5aj5
tsYdvtf5uIiNUAwbSOhMdKU5yFgmiIAPK2idj8y1FONooCyAUkkJc5btIwbsYOCBYZNWfJHMCj5E
NHa+mmYcCRLLj1wYybwNlkLbCd9qu7K/em5dgdypW3N/HYYt1thJGQYzddAmz6mZYKch2KlflpHb
38qka7dj4xjvsK/bt7azy/NioIfAAIq+BTRKFe9st+rQLv286C6gVGkdPZ86ZhfaqpcqX5vF1SVa
RbtlNNdfVdPXzYp5tCHxOpYhPfWkgdpidO/BpbRP+KI4p9uGejFE6167/CnR4bB1Q8at5PiN6sD0
mCWRTnIU99uFl0fFqyD3JxmK+vHFKTTn2rEL27c7yICNis1vWqmxMV+O1/Fy0CYcOu2WSOel50L5
mga9u86Wo7kRg0qnKSO7grrLyd0xCvleZj0y2nKwt3irhw4CWSFGzALMwnvqCuNTWBozm8TG/QhR
rk5UW2u7DED28pycz4nG2k/OmCV7+L5Y1r6EBrJmvKCk/dQXHcJKKu1apEwUCvjMJtQ1onuLcmF/
iRiyTHvhc0f39tNUDTzEFsVD1JbG7OBSf5Fj32VbJg3GxQwOzyr5Ek3Ul4BSRkll+Y2DpCswa4mV
NjjDO41V0UsY1+0xoeXlG63TSDPYuqqjAeXbWFWjRRg51xPznAy8eiMykhJn+xJ7SPaDu+5qbMuo
RKlCQnFkXK4zOZO3jx2TzwopEw0JCV17gpYtzvQvjalY5CbFHQuPVldOyaEpE+/KKlX1YiCOngfA
tK/NqeyfcHmEOIxzulXW7EcDi7U0gQVD8R1ndCxpeko78UiRLREJyrmqp86i+ZgnY2wgW3tmCjOG
2NRJpY7mrExjJkjolJwzltqt+WKkMHtazboWXUF0Cu9iQ2cmhdWUub4kJPgZoxAqDq7a/GFR4Hem
7LEwVjqUsGvZoHojjFoPlSxzlrt5IS8FKbn72emC+9KuKcfCXWevK70iHCyjUR2zNOsfmxowom+G
hf1a9G3xmDh9/jy3NvvBuLdQqXQnGq8ajkjDxsoNSztk/SDqo93bChxfRTrmgqNB3PvY2amonz0S
Ofghg4gvtx4Pjy3MHDgT7mDeul1Aky5/I6pIZDdjyQMPht+6pe7tZKReu3Np8NyCrZrcNVJerlMV
osWfeWIT38Do4D5ybp62ghMSQU5DYq03C/TfVeFiVuQvrPO/mZ/YjDdc92iDS7cxmqt2H9OPra1Y
EFknqyy6e/6dVNMnZU9nnohoEmEr0X4L4aBfOQRvtzY5P29bf7UrI2p1zlZFurnHSe6RtY4LbiYO
GcTreEhrx/doJbgcxyz+jIfyE0mWIwR76W6ffDU84xXXvkV0tiQ+afFx38ZT/GQSLvkV7/GPtLL/
tHmFxzjP7T9XwNav2fuPOepff+L3IUUszmge/7pBcArRyvzXkGLTL2s6ctG38E5LF4HrtyGFSYR9
H7IYtbSMJJbLrvE37Uv84uqclzzQXg68Y5eq2H8gfUl3IdP8C7mC51dHG3axYLtsEjEI/bTZiwcr
NwUN1j4MT0AWcriXreyOVcoDIDDS/dQN0U6z+7c5SkecrnG9yRrL5evUzNdS5tElDdXB3o3FUiRv
HjoelhzecrERcXWB/4lSRJu6xIimuG2p1e6miV1sDFGxT/t63o5hCl8TINoqiiaKVnvYnwWn0LU5
pf2RONB1mpnn4MLl3WSKt0KSfptlP+/wIOEf09LPjOaAvAm+MaxMlyUHzuVrxN1OVNTmDSrdTkPz
UrX91nAIT87FGtWCI8JEUTkVpc8Vp+ZVbbk3bZjfB8NwbLviBEHxURT2kVqzi0Kv5o3eUJruLiiP
UlhYf+OXpjD3LpTJlsV622vcU5terPPW/sYuEbWpq+4mQ383VJyvW9d76RX3UywNh7jAw9ijf5f6
He8hWvFO9+0QTWsSmywxa1NbadxC9mORB6s6LW/CuUFvcKmMbUGzY1tukQIrouf2JUXm18Lmjm5S
dRj2HsA18cBv2bLs23dLiMmhrgS/AKiOyHwnGS9phhg+dPAvB/IVB6Y9SkKiQfq4f0lWpxUdr5Dg
1l4x45h0mfpG2IaQqbuVabkPychdP87nln0fD/zRLYa9bYHzHIc7EfCQ9fRXGGmEtojV9IZdrQMT
YyhNZTVkd3U1Dk2BWko2JYpfc4K/e1cWR6LYVNam4TuNjs8BIVbsYeUJtNMVicVLJ05va894t0Wq
7+VYXhoyuswlwW86H2hMJMCuoKqQCOAy014QTLe2UT6FqX4+ZhElGJPNX73PxIUG2PoW6nF1rtNe
u2/q4VwOFnYknicMDRd9IpJV12K+izyaJQzIOBsAoyxD9fhRDxe0X9K/9tFEmXto5Nfkqu90Q2vX
YghcygYd7tloipIxuJ7I7tkEe1+puZ/hMDrYAsG/PRdxTNlBt9D8EGROmuxMP+jw908hb6Dr0YCt
waP5t5nKMybJzkcmxBqm25NPMe10SLxK7O1aU/xzkXWs3Z6impwdqljKEjwFBDgWEXK0kQtszHCX
tVqSBlVOt/M6FWwoFQ0xNWXDJvPm4Aps40tTitdIxLdhuRz8cwuTcNIMYGKiYFVYSb3S3dI5FrVe
bygBuJlC5SyA65feaa+FGi3KoWtrazWhsRkwJPs9fdqrWFM4aTmgYXh2+o0bGCWZhmb2+4GZsMMm
v7I0+9QL/ZzEnIP+5t3ETpGeAeet/N5G5NWm+b1wcL11Ot8N+svUShDffWDGDLfQU16nccFtebD8
PAZdvw9jjeZcgMsxr4gPPONk0Wj6Kq/SbC80Q6zBCAk+r8Rbvv60zgQW7SGpR4TZRnSUSJdHom7M
k6q7twHjrHFg+npPe7EIZ5K6REi9hDLOYM7P7RBBrBugKrd0/6K6f8NKeCIujOVL8/NQv3VqcYdR
jbKWYnpAibFwgnKVRBEem94ifybjYy/L6yb2boKeopihxTUpUtoqjNgON7lNOErkAYl0qV6xAKFK
6oLykmZ87aR9CJuq8jkJs3gM6niH8n4zJu1J53u9Hl3yaprCiSZlgpctzhg5HGM6x+gmuGP0mFC7
mqs/8BOeTysDtv0lPA2eA0ymPo4glEODd9eaUGlyCxNVIJ0aBRMrNjawB435lZAqdQltRRVw3qbn
WoxLWZPkwZbvgBg3jtFsKCI0NrVuOyvN0N49iI+kiJvHwCKnXWfWJxVwJ8PsH+FevGFZfOTwaa9Y
1F9xbK1900NurYG0AtFOZxIYpIrThpTMpMKjVkf+mNfPXo2yapu3oiPhXTrWZdvXS1JN28dt/9DZ
xSEtmvua5MsaCwC1qoPzGaLZYGZtd3U/+9Fs5Jsi0SuUcJyvqT7gQq+L6UrXKePwkhanq0xvE2zu
KyeK6FCryls957wm2p6WISCoeQ0mCUeHvTFQE/mi9L0f1PVFrQN+Z67sAA5hK//SqIc03hrKvpKF
g40B75UDv3+VKp6bnHYj1LHJya91NjgpXSmFY3ablNifTdxzVdBQMjaDs8qQ7K0Bq0BXRe+yDp5k
7JbkO+dmp+G32SXczg/kpmgzjEV1iNiO+Pls3rY6R2iQ3+xhjPhFN4D1xka+DTP7vgjILPQmFO9A
DpxFterRqGlwQR3mkrdhJZtO0vp51Z9p+QQiIKzJ29MiLQ2Yd6JyNcLfMsFl29/NlX2ZRwZf3rm4
A6YuHkM7bbaYdLAPB2GCTb7g3i2mqxpK7IriJLK0ca9tCCndxKkGwgXlbOfVQKknrJ9mlu4hMoBm
AdK95syHW5i0wDZ1LMG8wLIdrK/mU2nwYTvotIWzAwkVgluJICXo5D7wqJobz56dLUVJle8lNkF9
yTo+h1ixCu3e2jpF+URGOePlVE/ErnWY2kBotWg4n4Q2nOclUaJqmr+pJgD6DNiNkGlFSxV0D4aY
sHtw2+KoDTxyYs+7dbT04NoRXw47fZNzwF5Mzs9lkHnrzC4sXE50QERTh7RY0qsiUxmubFq/0RON
aF1a4Se3U7Hnhx4JzcJhNQhRSyO5gzalr0CwfFD3VAIjrV4juK6MGsM7PtsOm7ezbtwYlV8rPxxF
7VdKIS0W/jjejTS+TFN8pbnRB1b/ccnW3qpS+7b4B7EKR4BFQtP1Y/oIIBe0jxiwihV8xh6jd7cE
ZafaLz2zBLEfXlosG2hEzAgoDTZKOE6DldSwNLRs99qBLIkzij3r4YTcb43pa0JR6JevEej3FZuf
gt7q4DHs62EldIxeeZjGxI2G9wGD+l62w61VNTploVW8qQZI00aR0E8fRC8ZxzAs0C2fXgdsrcFG
S+Q05v7ASW0tM6faUmewjygPWsGImTdmR1eBngWkwnN06bCih6EgLaMnyWaa+OLJ5qEaJloBiBX3
E3J3vk28XoN7whIpXUKrVlldURcAMVZhZYitLKTiw65WxhBdCAhulC8dE1S3VZFaN1lACLyybZC8
Y/5Ef5ryDZfkRjD1b1nHJ0LooV8QF4v1ORo3AAr4G4V8Y7sYHkk1nAFCjrYWg9gx6BbKmsHNCT8z
0oIp53U5BxxWa/Vk5hpydRyjnxvBRaHSvVVDUXREgtNmVuvADduVO7U7Z+KRpTXPMfdot8qOgcNY
FPCXqqqGZ/q0WIy6tarzs3wKPls9u0cl+ISNhw8kpsZnufEGKruBRlStnYkajtRI70fU+A2ik7Fi
JOF5OhIrCWucrCYOwA0K1OwPluKycrxwHc3zp2EYYP+V/UbA61yQIWXRQOWH6NQxDvO9LYirJwm9
JdIOPqH+FNtOeWoT8C0mEFeN57M3bqFi7EXePMmyfolDxrTcyh66UtszHPpFPd/KsfKnZL4JBTnj
0Tuj4v2miUjB2BVSFIRrPsXgtY7T6yGKMTmlxYvnjvTLV6zeemH2L06EZcRmRPEnluhrS/PueXjf
BXW2pbjojGrQq0Qbz8FfL0f0txmVAiS44xdGfdvnPbeL+dmQ7omaBbjXyNnrYhyXVlbzQkFcCwUr
CpOrmO6M8RNm2rQeWHyoOWDSjHC8EJBYiVGdVTzYoTp9IsMYa2+wXseYAXUc+EynjPFwKd1elVWG
98iq9Z0d9HCmndG7CE3SqfQMHE3iN6uqbUFeirI8sHAUB0FtzQXBz3u7cj60MP0sW0v3lWRdTmgr
X5uGo51aK/nEJ0wLgXDj/0bo+j9NErAEttq/0gQeXrNsMf9m/7V+7X5s9fztZ39XB5aVgyt0YQvW
Gz+sMFzjF4ewtStw3LrsFhbTzB/qAGZh9h66Z0ppQX1GoPhNHaAi1NMlOWw6PX8NY/8TdeAn0vMi
DiwLEnYXBtte1nOIF9/7YpywDgFlScvvn3o/3s+gnsUqewVVvtb8ZP3dZ3T1q+bwX0WXXyE/tc3/
/l9sWP5NixC6wdoGXQMMl74IIt//OuEMTQytYsa+ioPNE1ngkxaBzlVaREtsYXIM5wwz6aO+8aB6
kJCakyU7IK+YK41jMXdqw26QMI9oP+HVY7SYAzZ+PRGLdBrvG35ql+mYBjqX3qTQSAeEPE+eqykb
j+E0BqvJ5S44QwOBFYWflZHO3ERhnj0r1/PTfvok/kclsJm31oYNRkomSWAFrOgsyB2rZKCa6y0T
ZLrrsNJuS5IVYOwFMr/orNXgtpw4Zk2c8srTz1xN1+k/8KIzO0m6qxr0L10K+POrTCUILTW7/HWF
MeQYdrQYsU1vyjuvENhDhtGy37kZOOSAXCgsrEOH5sSYyJPBDlymD8ZsGjr7Ti5aPJXLBh0Y0Yop
rL5TynLOg7EPD4FXORDyzMl3RTu+yngiQ4lxxQ+omNhxzdYfnXKSoyureB2oxvgs+kCO3GlIQ1E0
VFGKXSX1fjLiYgds3twYHh7GvMCgyfq3PRiYDbcqKMzPgtNItLJtOt/EOOsXtGdTSAWCLdwomDw7
6G36HbUQxb2WDmBvorbZObk9bjuoA5TXeWRLY6k3tMup+Z02vPgBAmtxFwjcpEk99Lss1Gxtk3px
8FjPtXmuUDuP5mxk41oGkXtsR5haM4iK+6VZAxivmIxjVgSL8aDLuptIFUD1w1zFT0tS7pzaxeql
kDEz+Kijjs21Eq94WepbNlj9lZyRpieVNQcOavUHjVPmPobfep2Bz9kUWdtdoCnJXeSl2U2id/ne
0GJn3Gi8Cdevp4gLIioB5K8FecaLiEIXoDhZbUO1T7x9M+s8C9vefYvJhu01Zs5NZHGOy9M4vUmz
ucCbJodTHTnje5oYLNeMQidmbVZ+7SzUqiofKRGHXGgK2gcrnd1RTfv7SvRFj1iQeduu6NgQVuzA
G8JRXMmbBljwjd1IVokd4DGgxJP+GoEWfDFpfDjv8sb5lJFWDWu4eFW4CQX5zI2sRvcqysmK0Ctl
t2sDDsnbyDfzCVhT9k2baoAeqa5Ck9oAWsOcjDdGHFa1t26VG+9ao7OwmKE1qbVjauE57bwo5lOR
UfXTzLZ4VEtHWcs/BU0nGUHaVXV6V9nK+eCkzULF1dP6xDVMyrvTsotaa9xXxTT3AmqNRjTXCmdO
/ZpNurRQkLFijprwxpwbbUq1TblUq3ldWp7bS91a9NW8lqERfivNpY4tsoKTF7stX5C8rLlel+Y2
t04xxRc1apVdpc0tGBPzpreXKaplPPTsspjxm3F4pddzIJacd4dhHu0CjQ/SDTeadsmyUwMAqYlG
gGwpB/AMNewp89AOoz30F5ylonOsJku7+djE764mm9uCatj7sOJ/jePSQeB99RGAsRBXU2AsgT9r
wsIOZPoqCib3svzqM9CXaoMa8UMgsBpZTDvH0FzzHtFOkq5KDqbrIcYsNQl9mkY7oTnmTUzm+Qh0
TkeKLbWH9KtjgbBH+jEy56IuzCH5ZppGYPrkZDm7cNKI7bHIZMdUV9eQZpq3NjPsnd6N7mkY0PeU
4xYVCYY48ZMmzIjojTVHb3RRmr10Z0e62eo89TloI+n+pJaXgAoo/QmENz4HmtA2VpY4fKh1uUv0
GcMQ1nbf1TOJh1mkZNNM5ISYgGMx9NGx01GYw4X5DICwvCaeTKqEJTEjsdNsRMPhRWkuPSq2V+zN
vuvPWLiCJFPQGRAxi7VCGb0RHeKVlzTZ0XaTiha46Vvd0+tcEbJYtb3EeohHf022kGISlXkrQn4u
yNDEOAxE1bYFCOkV8k287co58jGUg1Xi4QtgWA0kNk1xcvRkPjcMKTZFOgfryiJLiSaY+rPRti/c
UnEXFj13sKG0TxLV4byVPV/fXhfHxWG4scbAPlqRim8qq5sPlUd9UJJI2k8xeG9q1qE8Jia6vlZ1
wrieUtdy8Cje8pXbeTuVsCicJjrPbOBiO6Ho/olG04w4DFjuCa9d/gBGKt1mTKgYdiy6GAyaTiGb
DdvOwlyYymnYhg4mylS1mT+3hrWvUj04U5oeH4zOkdcD6fFVC5R9jX/J3lAA3Z+srNduLIJmN0UN
SWJuZOXPmL4P+LLkGbbTatekGSQUpKR1QKcrYOCIImHAhRsrgLc3DIrXN7bx5iv5Wk3ltTXakrx+
ShEvGsN9kcYTpL2g3XgRLviOp3dGgMmLrzODNmi3CXnCyGzi9KpJ4yaO02yHTDy+xV6kr4EKmmsD
Ox1fjG5faD2Ou5bw/j43Pe9kFGbLWs8weCKQEez2ODSqazAiGi4zU51P4eRU8GdystfxnJKNnW2d
4YN6uS26bHOYq7m6TQAi77lrc3sLk2FXcl7rV5pXxOBYpH0cISAdUov9caeiLMOuMHzSykg3TZ1+
og7lbyUbff4fNmT2gRxlRqAtNtaOtWLlTvQg32oafiysS5ethXaMMQUlLwpRD2n4fQjQqM4UOKp1
jUrJ8mYeNubU0a6He3IvUsUWMdWxu7rLoTerSaq2Ggn9zHV2FajW89IrvylQWGz965azVIQw66P3
EMEtA+wrMZBN3VmmrhyYB+F7/hYKtAX+XwuGTuJpl0mJSbILmxKnZ1EftK5lj5Ea7VaapMZzvu8Q
FoYSuXO2nwY7o3GybpoNccfkHZ4vIJ2gD9hklYQvwjExHrWhHs/GWOSkEOhkZDtgRK8NIWtt3TRJ
UXD6XtbB6ZiqdC1Si5etq6zfaSqG0xUPWb8p2WrflyYuNnpzalLXLLn0R4yQ0S3CYLKvqmTazUGD
KGRYQwkYgP1XJbrfcpJ/2lqAz+m7PR1lJHiTCPIxcVkcCnDG/zgbU9TWUzuYIbTLk1OSKePZa0fv
qpkOfzOG/+Uvkj9XWdRmE82TnVp+q4p5i8Gj30tzghfCBfLx17/K/PlN2ToLTIKFwjQtC1b0TwM/
/LqyptcPfpCfvj5xJe7MTbND5LoYXgs/3FgX8dngW2seMQ8tkNdV6od/e+4wfzx2LLjWH1/FT6ec
oKopQg6RKZoNT+H6Lt0094dwLzagCdbzzruOWRCuuoPumytKrff7eCt/PQb/6V/3ywv2rzXsb6/B
MS2bP/BiF/vpNUQ0MSdZwSfRecmayvJd7hLDc/iv7tDoN1RnrdL2DXTIJqzglHgTq9gZ7AMl9HFy
nbsB+/z7Slw3IoPKQNg8OLOqaqsg3Sr7vkyN1d/86ZYX9FcvmA3192c11OcpckNesNgN2ma8be7R
ei/EptxlJ9iem5X2Wh5aYjuofD4bqO1f//4FS/6Xv3+BgX1XsOGVAZPX8oEhVRAJ0Nf6pthGl84h
WxUP2Wt90e66X+2Wf/pHMn4EjP37H2l5Td/9TrfOuWBFBfXp3NgyIGd+tIWX4Cc39UW5RUz/uw/5
5wairytzMTe6Ok5Hcg4//cIExsKccmW2vnbZ+uF+22+njbNOtpfpHmrAxrvATnakLnG/Fts8Wen7
3xqY/pFn439mvsmUMO2/u+r+rZroJm5e68Xe8X266bef+peAg/wiUEjcr+zS7/5T5xcC2TYYOhOF
TH61Ff0h3mAI1ZcCHyQfgV2cl/CHtcPhjwwcX3hYP7jL/xPtBuD4D9+QX50daDbLf6An82J+vHhY
EntkNqSOC8p+NggpXIis8LaETrKFTKEO1GdeZYIo6OQ5EYYB5rYpDC5FDZWiUQR1UyP4xuin+bYa
QIHGubsubWcXR6W3riaq5aH85AIoWi21c11mGU9SnPSaG9Mv6nrQdJlzEpdppoA37s52vCkUFgoD
0tkjbIx87ZQeqY1Fcwyj9NOIvY95ESMXVTKAX8LzufKgn7tvjORqnXX2LeaHAhIyUmaHptlk2BIK
xzjgL3yo3DDdO4vwKRFDd8KIwO44oY6cg0A6LVKpkToeHlDrdVpk1BBhM2ujGxt9FRUDhMwiuRID
3mQF0FWJImst0qzocpp+J3hSsTifNQT7aRFyky9JdwhOBRovQ/657gRPnS2oR0UJFq79HC/qcBie
0eEDqDm4nU1JNrWp1+JLUHYCBzAVInO+yM3BIjwXKNBlmuUYxNLrvoq+AYXCex40YMAX2ZpnAZML
oKYqfNI65TvxcNbOUGKN8MD5q971dvtiI4kLpHE697bNopWbVuPsA4IsgKIM6n41+YmVkk5wakBW
ySK3I7uXi/6uEvmNsORNF3ew1yh8Yks1fLKDDtf9ot+Pgzb5xqLpawp1PystdP6M8BkxObC2JCU2
TRvfy2UvoC0bAvifN/myM7Aa7y1YtgjgMz4b1goMGiGG0fRMUoZTsHdQywIi1FhFgA69aOBwJ+wo
8kE9S3YWjWKpuSwxnFKo9YTeLpYFBxUue4eNB9ecy142fEXIV7SNsLdvlgUJOEKCNcvSRFvWJ7Ob
ecc5KKOtWHYr7FgaJaAWYb5m91GMG/p2yl1eLEjuZT0DLOPNTpnvY71RfqSVT+WyzEmXtU7OfkeG
MGfR2C4b1Ck8vLOfLAshBcQOeQPiKus1shoL6xS+CpQzWzszwnJbV9a14aqjSDAZlfHtFI9XBjso
8I70KdWW5c/KvDKWRZVJcGw3LMureFlj6bW7d5fFVrasuMZl2aVrcKMoAUAFcYce+U8XGxyOLxHI
mVU5yHZlLqszc1migS/bOLnas7wAlqSGnRvPkP1ZuFnL6k3rWMLpsDDrZS03dTn/9mVVh0f7vDZZ
vOvLGg+yCoOvUXGpENWrIG657PtmC03HkrSCOUz2+GY6qiFhGsq0ILXFeL1SdppfTViUiI2wWeQL
+lGFglRyx+67deG91Cwh+Xxum2UrGXrRB9z7q4l1JWDEmJRYD/hEzDp+KfexXbabtbApOmXfCbTy
BTDKsB40yk+Wnailuo+oYYGr4dIJEbd2sHZ4i6xSe0Ace0gInzZbNxA27FtBsbABRq7Hic751lr2
slXMixZ8lYh3zc9WGzuAZtI31vwoH+xWEha8s/AWrbU4Uhz8UCw7YMUyOJ6pKWQ5XLMkbnMTWB0H
BA3TMU2izchadHLkgS8JLpBRT3Ya6OGVW0VQo/te7dOI3l8VM9nk+NZsJ6bYQaZcTHH3TBqqOGhR
O/tUFDxJojpbEmvtEXmFyqdxeJ3yGX3WzczTJMZbzqZI0VMLejH0ptXY670/9SUHlzJJ7nByVLeQ
hafngSkuaJAOZ1e/teSggEcSmqdHI9/FLcFGolRgfRJ9um0asqh8XOkaTMqdEdBoDCSc44iS96Tp
PjEWDIg1xSZs+rtUELmZR+ub0dI77ojsNULC13rrVlYGntg8eJta+WKP2adkQddn8TntxNrK1vBm
RGP+tazsIPMgv896WZxVbZfuUlWJM4S8+rpSLbu/WO9PST3HV2qOnUs7gdIjWlVzTVMa0AZKe+Dz
6y6QAUK/CoFoRGjV1ClwRwMaQe8Q/RJjfSXbxDzakfNJRKJbgf+E8kXIdsNWNOTgR56nH2ecH8p5
SHTk9k6NPk/0ch3F+ks+9NfsUygfiRN6SkR/NJzpfJb56A9FqDjEupB8hg+Ylx2EA8PdV4791PfL
Fneaj3koiEPY9xQIh+wA0SgR97pNP+nJEe3/Ezz0Bqyrs66EfcfXfETeKA+GPeyLIgd41XgO8plb
H7zFnaMLSrdZsgMCpbXBL8qFXN3pjxU+Ct8IsK94WrMxNdB2rX1FuuayqlFs6gFEkiEOxCTgk7Nv
jfXhjoSFou5vOuc+xg7ZDFDY8NC7bvEyKN68XRCfGKcnTYQnjuf7tnImjBnqVLgowxaXXhKX55rH
Mcoj9+t7A88gnWQFXGiZ0c1bPvf2+M5t7oX21m/JYNyMtaiQ24dqzeedQwZHniyS7Bqil0Gjb1FD
zlaPWBEKHOjRvhgQtCPNfCrC4qHqEOMIMRe+VSYXXY2zC8F4WyQ2SkTmD1V0Fbt83rN7i43tQtPk
BmsOUxKEy57DNXhHtxy2DOSXamKx0tXVRRzqdwOPeb5g1u3s5b5X1Nuuxps0eVw9+VVc051ShuTb
rI6gAqMUdMWTR+g5NoxtFQfH0pnPJofpSHlnQc3YY5ULP5samtk40B+7Q04+dNT9gKJcAgnUr+E8
p9db2v3SIkxQ1N0TBzzanXs2VLwrZNkrViySvLXiMFJkL2mNOaaO3AM3WnC2Li8nIg0kdYh/gzv4
9LKcpYVm+F2KxaPt1JvIgOG7Uj+DQsbnJSTePLLbAm8bEcJ2083inQoEXA9u061jiqovRVbKtaNV
7RXNAuVxsKz018PdPzpz/KcthX81ajNj/7lV/AIjwf/9Pz+wEv74qd/PE4CbWBEvKo+r/1S55f2i
6wKzOOeK3xlRv50pzF8cfmrZ+iLXSKpy/zhSUHIK0IAjhQS8bXEaoUDrH9jFfzx0L8Z2ltQspCWZ
NmQb7ycRKjHCOWMIMP02hmFQjavCOATu3Xcfyv9vD/xv5xbeC2KXx+nJNWhv/fHcUsCTDtuks3x9
Aj+cPLWGtqvnv1k2/3SW53RkcMByLQPf+7Iw/7lYmPxbpjU2b0Vt5q3cDjvr1J8wNa/xXZ6Xt+Hf
HuZ/Vpkszna0qS3vyebRKX4SD6IkoqCzMkysc5+QvHdxXZ5iFkCV3px53fNff4bC/PH0h174069b
pLfvtIol2hS6OZBucDGUf04Mv5Bgo34X1h4YYMiPZ6rup1Nm5JlvZ1m5pb68vw6KfNrHhZ2DRyXi
jRlzJixF7Dsuh+l+WqLgrU4ovOA6JKhGULy0i+xkLuHxKpBih4nYD2v1rOukSFYhXX73VN1ME3ei
EPQuCyNXezOs2lhIPeFOihEBHBwDhMq4oXgmmvv+qge89ZA0UQDPVlVbUnmYzs04dS7yNlO7dknH
g//p9vmSmJdu1eHgW3L0uHnkQiRiIb2k7GdSNRMzqJ6car6K3ToynP5ZhnZ7o8rWO8mBsrM5YG9L
O+VELMirz7TQax9lHlTdKtVoRDe8OKMehNWtz5bSukl66bLN0SGLgVTVYJ0zJpCVzvTrZjKyg+nN
4kkuwVAK3PJwT3ioSxcSLUh69tzs2gzprdKq4oRgsrBmfy9EdpvQS7E1o9o+VgSytmboEdCSlIkY
QY/zJqzsHkdCPHPBRlQZUe9NG8ZIqvAu4Y4AXzmLrIugsYILfrPYanx995mum1ioQ2t2D/Ycwaen
BmNrcEGsIg9X3dIE9EDJtb4mMAQ6V/bifayL7oyZJL0k9hk+etW0rJ4HoEGTrHZT1hGbkB7gk1WZ
tO2TKXsDRxWZ9ShJa+qQBhGwxnOEfdK8pjxhZycqkEHRZ/XJk5fO2BEgqmMZr1k0tpuqw7RM/ADS
bcFK+NadLe9Tq1W1qSsn3Utj4Og0JlCGekowj+k8YoJPy8YnbC4vkrSsd0rX7UeVm5x1Qn4FY3ZQ
BvJYd2mIpTlqAJ+QzlHPpo5hd4nrTuyBO/MMDAFPYdavlkGph2fjvR+m/pqUXv0uWFk+dYVuX9kq
0XlURv+PvTNZjtxIt/S73D1k7nCMi95EBGIgg/OQJDcwZjIT8+iY36ifo1+sP7BUJSnrlmRadts1
K6tSWYqMZDAA/P6fc75ToTgiShDpqukkf2TtUsOdUti8timlM8fQ6BfKNPOpvYAF497UVVOc44Zo
Ph+Q/C6NlXnf1ArUs7bs+HroCFRslegmwJROytHegBsTYcJbjDthV3rmXe5Q0hkWITLossIib3u3
mZt8Jyg4fO+hQeCZIwWzi0Dz7Uc+cvEOPkWFkZZiHJzjPZfZFmRs+YQm2O0anRaHOBbejmBe9mwq
rz3n2LqOXA7endYegAvcekh7nMYu8NEPR7Oc7R86nOLnBaP4Dud9B1ETweuSDcd05E0or8ESc2Sc
TMjWnqsh4RjxhNmF3VJcR/O2qG33XMBm2fUT74gc7f7OwzL+rgpk+XIaFVeYSwtov4jwfq7L9EoY
BYi02cqodS0t8d2K/P4CdEF9zlGOitQqd0jb9WWoclyrMh5RfASTIGx4eREmTsRR3nHnb1To6JvI
ic3bZJhtjOgu6ZopaXH0moZxwHS57OO5aU9u3tFyzO3ymYIXxGEx1nsSMdGHrsviAkaz/D4SuuVK
neL2Iq97/yaXcn6IK9VcEWGp9yM+zJotgknVK7bpbR4vZIk4b9lePT4YvJm4YTkipcLUr00Uzjdg
aIodD0GW5ADYT3Ms5Q3uxRwGIuA86yL2+f0yZhEw5Tep00Mi/OqgYaI9TKNw502Mn2PDMQDzQRYV
nxQV5GdN34uYJ9xaQAWhtPWwFsAbUI+TL119UGQKTlgcFuAiXF5Vvs6bJnHSd1vPHAdbVz8VBrIW
a83uosLRcAwd7DE1xc+nTpeQHuHTX9sZZtjK46lsjQOgrXFtYYYNs6udiEUfzh6w5lOxqbFZbomX
wsZvSn0ybKc6EP3CVkVoxmfJWGqkyXLxOSE009dhdPiUKRrON5IymvdZdrjPzQ7HAgVCPdkyckNU
HqR3WI5D5Pwuf+gnW+yzcElPNbbh50ZG+Q3Aa419soruSj2oRxHq4ipaeS6+o5JghEC/Ja1cB7FQ
9YMdIaVWYbt8ZSdnb2NziO+jibisn4XmlYhEhW1TVVciH32wFBA3OEnby77IJJ/DIqPjhhj6yapJ
iRhcRefF6PvjXDXCpN3SsOnrS5rxdsWlgR4RRruV42Te+s5oYPnxrNtReOVDaS/uXsxDu8tTG2Kd
238ifICOTFfSH4vbqWswAo1saVkiZfDQpookHHmCyGK1Zvs3tp20dGEU1dZMQiOoC7jlOEuFeHfN
JnwIIcO/1XbpXI/kzXLiCFw0AfaOPg6wB7n7dDQ5Rho8bYLYodtYexQEbjKnJ3xTKmPqjm0a5hc8
oSgsoj7smAojv6d+sMx3cJv0SaZxtJdEzh+kDSso66k2Tl0aF/KkLF+HGrg/v0bHetQyK2/6Ocp3
xgBd8S9Ekz/OqDgHvXW1buEftpSNqfwnYYpj3lBjEoff7N7Xw4+WulYvcg9/MV/9YUZdX4TplEZc
hmuiRZDI/jhd9TUGqbhueBjrpSm2AFVlvtV/pf/8rDetrwL0ldCo5OaEpfOPr1JqkQwLvnOevYAL
GR3ZYV/9+Q/y87ulUCfwXLqK0wNnBPXTuyUMO2GXXshdm4UYq9mo3bAXgsOYhvHuz1+KOp8/SnY/
v9b64/5uJI1DS1UU3YudDtpTHxC52VZX+ReSS4f5VD9513/+ej8P3P/4IBCftS1HKnMtHvr9y+kS
2gGxQnOXUkkAR5MF/prGGZhTWTylMYtjWnE/X/NvnVz//1TLGI89a1Vh//P59uo9+njPv5d/0Mv+
9XX/POGqXzA7Q/bxCThLzqagWf6pmlm/+JbFH3qcclHILD4gv55wpfxFrSqbT4gac5Dki34Vzbxf
fLl+H64V6x9/8jfOt/9WIeXiRvA+s9icdIX98wG3X7AI9RAAAz+tt5AHNpU6lSb6QAY5YrHw5Dkb
t75wJton4uYJmyZ+0vqx6OJL1YE+GcSezeHJSdTW9a+pYt3MC+Er+PV4lZjQ/0IFN71/u37X0iuX
k7JyHI6WP9+IPCxLldNINotO4rzzUC2fB8o0dl66GrJyq7GvqM3JLqdY+kFjVvh8VVgw78ddeKoc
b7nDNiSCzrcHAKj+FND01/OQz/0TndO5vTNzSIYeEbIrV7TOWyiJsnN3MONk5zhe+pp2nmtiPp6r
H1ZZ6bessMYXiabS7JN4pD5jirMvOXQSsR1toL7HuO5p8KVyjhpV2gLOY2H3l6Y0y1MdJm2BsCim
x2KcjBmDYohnaopjSihCQuzFWY/ejIXUQ6g7oGPOr6UHfD8YwxA5g9qk4a4jYHwqoUL8cFqsfpve
pTs46uy+3vCTeXtchwU1tLS/ss6EmN9pT+ytfuz2djYBBRwK7R/avB4uLcPLsDyvS/xWWFeGcLal
sk9tQvZRjfd0L94krd/e5FEZYm6TEFLozjzZauV7jIBkHnDm4riuHUO8NCXNC2yUyzowRuoj8P51
HJSijA1yBH2W8ysrFwzhfbs3oHtcVjTXXsd9GF23UpdHPbjJrWNV6S3muelxogj32LYW+8SooYdl
MMLpoRCcvXuReE/T0JlnfCbUnuFk/1hHfTA4LQ19wSBlAd4aw4kkb9s27ZbSS+95xDV/jOPFIT3K
u0T4y7x1dDJRizub123bVEfFYf4LTNyC8KaFs9W1ja8hDvyjja/7kjJIBqUIqDUSidHde3naTtvO
JBrZNkb8NnIg4s5fc8yhDZnfUS6Kwdsk7rK8T9ZnAWIeLWSnvc5d8TU1OfS57/MWz10SBSg0Pvpa
mD8mDctM8GTzXs/ZjC3Jre5z07SvGHC9o8gtjK0o0JvB7dYSp9K7q2Oj/UKSwcc7Y4+0C2KcrY24
vQXR5X+t6rA5pQjNx2JMx5Pbk5cHTa2DyRLFM/XN4dmcaclalcaKzo1e3MH1a6+IsonnbvL0e9TM
FnjFsJw37MVhAY6Ujzq73tWhuVk4znNyh08rdmjEWh8asoYDnN2uJcOWWO5w02hG63jjAioTW1ZI
fXkcxsXjNE2fAmqo5YJ/8Tu6N/mmuWFvKiNbng0Kny1SbYr3yBst5BKaGqlramDynPMmw8WHkEUr
iZw7mg/M1PKgKc6x6t/cUdjikJZFnuxhJI03cE3Fg0CTM3cMakaDb7hKvzfks/KdG5t5g0iPAEvr
jK6fS0+Vd7lu+PVPFasIx4AoBwRHfri1NqatSlkMbbRNRJXffeHSW2sjMuSGBYa6KMMSL6W7PBWK
BnlEUhqac3d2bto6oofWMIZ3HwfahU7T/FXPoXWfz0t/mBzDfzYTPoQbv/XHnWA5c+VTU4zOCljl
SzQa4taaaTvfRFUbHWhcpUdnKvwcs2u93NOi2uMdmzMkVDOZqEYPK0EQq+IIVQCYacsuaGAC8OOM
thfkhj8TnXLce5iOIaetPmmPI5jpk1ZSPSbgBF+LkLCwb6rmPEVKUo8yZLe1NvMXMy6be55f+Y5N
mg7kMDZA4Zzu1XG1emxnKn6VUzjoqIXZn1HYyltA6VSJloOPo6ix/V1hk9xD+u361zgFJA0pTI9v
QP+jYu1QC//RwvCfrU2rk+j3di4QI+uIZLoWa2Jhgz77w7BUmj3ephptuNvhm93pbXIR7t2DuasP
9ul3Q8F/s981/+q1flrw8hlKEivitcat2JrbcocQlAV7KwDGwKWNzeJrv/eQL3Z8PKjLijd/FTX6
t1GUfJHJVMjpAMoKrsqfZkN6fQbNsjsLoILke2srIBDu6Ofa2m/NAA1/iygS/PmP/VOYimlmfU2X
Ym9JMyp8l5/G32rhV0pXQRbYmwErF66ZcuOdOqbf+NLif/7u2/zz6/30My45SXgS3xn+jM1uINFz
Z26XR72Ndwa+9GAT7yi0xzK/bw+czOL/mYSTbj59/K//4nTJbMq7+Z8n4X+L/f3ra/45BRP8s1wm
TErV/E/32G9TsAsWiIUkMGlOmAykbO5/nYLVL8pEqfD5GvxjcIX+NQWLX/CM2kQCBQ5SVAZp/T0i
trN+GH+7H3wm/1YRZh2BgQIRUP3j/YC8NwmJSOodkeXhJWnc/jvI3OJky3a+F2ad3JqNKmELWOVT
4xnWmzvracdMnR6qIqZMCPIdmJyRFQkMwDUfZHNzd5z2B46z8HouE2tPA0D+pZXxcF3bbFAjnCAU
IVXOtqp79TB1ubuP46G8bKkqPWXtbD0aY99/wYDTBpB806emobIAaXh4naXF8lnrCZc7t7rHbCpo
MZSVehnrMtmNTOKMCqofH6VnjQuDcaYunWKQr+VkrYhp2hA3o7L8w8j2dpOOawMS/SLRSZbKvcvE
MEVM+gv4DpqK8q9uOPR3Ux3R4UWaD/Q8LZncSmDYM6nKtCQSImZq3pyFcbWfB2hjBLtEtu9aK8I6
WuOdsg3GbW8uSWgTZ0nfwEXOFaYlCh7YKw1+vuuMbH7L4pFv2uB6uLbawfyOiV88+Gh9VyFjOcWW
uruabB5+OZaJb9ZMI9IsxvjctZPfAB92WjrlkmXi6RJi+RozGrO2qvOwRbn0ht03vkc5Q1e37pEu
F3HLHFNr9nF0bJZu5Q1nq23pxuYd5qEesbsJps9OKtRl3z0Ql3GqnUW2sd9GwAsxTFgGK3vUjYUM
jOVk9Er6lVgRcfVLlDviGf9W/IE4VB5D32apZxR47rKigHHYNvO3sc+n8tCOLftWkuDqmNIgjGEI
NfCEf5qMjRz7FsfvbId3M777DjeMHd5Q+tYb8FnXNrOqcYfuadIhK1SgEvarl3Xydqjz7FWM0jhC
3F5eSdr7iCd4TZD/xRkgB31QFDAcCoJtd34f24FPAOKKI8bEu+mBtZocsBjEctn8dnrDhTNfsUmO
CHxRgZbQ2mkoavpKdrL4C0lmTmtIs24yWhNjkIf3Y4JyRf83gc7iM9sZAghqAg62xtWYZsZh9Ex9
WxCNvZzZzcKwiqtzHRFHjCcYLSVOtaX0dNBlacgCGLKbS5jiqjdLvYdjQ7ZVNwDqmnnYaT4xwRJ6
I0QhL71UJF6ClFZvoqs1hEG+lMRF8YaFug9m1iQEVGCvEw7yNr5J79y4dOEG0Nd4EWlMe6ZH+CK0
YD+omeMxgNXkQN37k+tS/ggTE0CLrp0NlSs/5q5rA+4weTBjIYAl3Lm3Yg3qUhUTbydBeFdqDpl4
c0iLrtHecg35xrLuQeK7+AHB9e0tkImnOopFi/jiTQe5hi3KNXZBdZ/z1LYGzamhKgABZ6Z2HqXs
W4gDa25DZ2F/qDi44qLEpppB/JldyjAK4jAbPjDkRshDmW8z810BgAenVDQRFInXyIizhkfCxBY7
mYMsA82QOd9sqgXJFPOFTVTYL4lsoayscZTJZ9W9hMW8D9ewCind5jSsARbyxP3GW/LiOBZtvPUE
hMvwM+6CA0sEHursNlO8nfUcrYhx3pmkRmTZzFQWkWEUswuhI3UPFlSzh0JG9pUKa31tVhWRHHjD
P4w1sIPfLXqWPpcg6hjI6LHtjoWF68TVLvYs5RJ6WxqCPVk6602WNB61KPVo7ziMoQRwlhQfdioT
c2/mpfyYbZciRV8Mb5T4xqeUA9KVS0I33rSzZwSdYTcnszHAjFitj/xUDX0N3TbCPactSTe2AVS7
5Pyac4JrrH2Ft/TaFmNCqajF5qRSgrCx713PHHz3DRXywTRFVHHOVKWNhmvdDBKWrOnMMCOs2H4d
O0mtidlmGA+5C1AYZxj1qYhwi+ajhQkYRin0aNk46sARuWDfUnT8a9KY1ozWKuCpVcojwNl8tCzf
r2efZwGC0ar6oVKhAFqrGDhFNtQLK3a7Fx6HyNefuiFQBTREt3ThZhvzqi1yBgRZ08Ka+sC2ubD0
Lrrj7JuP+SBg7uBD1DntgrVZSZqWa/+wVvkAJlnFzEgja+qlDH8Uq9Q5fKqeXYf1Z8EODp9hTO/9
T310RJ646alsOHWf+mnqpdVlvIqqpqV81gafWmu7yq5yFWBrI12+wE7FQCzyRlsoK0V2HLTJ7nsV
cG2YGE9T3nqoUCW/jC6yPgjHEssYczykhTE/SxWPD4WJ1bNuSTBZq1ycNqQFT6wfIsxoYuEnaN3m
UBC+u+5WuXkoZ/oAx1WE9uVQHutPZdqpIFHCWXU4ui6EOnd0aSFjr4K21LXcy1XkLkVl7cfUGpFH
KdrZpJ96eLJK40a9quRtSwEubBi0c2mkkj5rpbi/rOL60hnzKaKi+04SBNMohbGBHLMq8rjcvT0g
WHVvDHIlXo3cJWI44Dc13RmQBQux3AlwNM52dpzhhLdkgRyi2/TgGGYkN+wt/fc2yqqvysOKqjMF
ciUM26vKFBSLug0tFmg7JvcRqgUq2OqMP2ETYTLsueLxd9SX1pAQ3ifXHYNq9wfaENbaguKzwmBe
Kw/wNabGI1u7+nZSLQlBnjBU9w3j3bR2IRRpWJ712o9A9L7f22tnwuc0+j9r6v+SQgqHjfCfTefP
7339f/63/n2q47cv+3VAd/xfCHBgQ5BM1PzDqr38c01NWR/0OtdxyE+sAI7f1tT8CWc7/qNM1tXk
9X7bUxvyFxNXDR+f1b4Fn8P5WxO6a64S028TuqMwEdHKx7f7/Lae/dMpGj9mZw29drduye7Wlim3
GS8ae0RzuUx7V8Q8mjp6uX70fQ9PiIfBcvZA8l7SiDm8jBV9vJtcyOwa0d8LuF4meiQcc3ULRJTW
Nv5QBxn28gM3Kn0vK3t4HmkLINxAPheHh7ePFdBJJ+Zf0QzUu97z+o0bDTeybn4shBKUi/5WdGw4
icnsvdkyz0hR8iQXK+W/5uQS/iXef3vioF9zTbI2Y0na1hPLlDQLSskWnskl2WIIAwgXJekBKQca
Y99hQDfbcDc0Cz6c2lKA4LB9gl0rgGSv/ezzpOZdIiF8VhnEUXL8aqu0ixlkisC5kT2Qbc4gLW+G
OfJOfjLI/Vg0OC/b1LjLFkiHtSnBnCDyBwt0q23WYdFBK682rgnBzAOMHsSpScOmdsTWKppoS/mO
2gAvzDe5OSa3HmZSoFQs5fLWKQ+1QWJ2qKS746m/GtUJrxSYkIHyjeo6IoK4Jw6id7rI+qCzqQWV
3WhdoUjER6Ptq+OIKfo2cg3jR5444luXavUqCrwV4JujHw5KXkBHXUkVwmgGhmn553w2m40iGNJv
w0KxyW8ieNtR5u9L4HaE8BUbX5mbx0UKeKkla4zv9qJlQMRet5uU2mWWninCeJg71l77VfIUCRG9
+CGIRuag6KqM02hBJxDN9CxyzwpfeD/D5obo+2S+67ntTgM1c2DClU/1qtk94gQitDF2/amVlIBL
mY6rwap+zGy//YKHmTJrNjTgzgcg2wC6G+cCBozYkYvQh2ko8ieb+eQ7PR81pL56IoPRuE0NZL0x
T0A9EUGotHnxKbzYzJKO8dLt25NdZO4j00dJrqg2CSjEBjW73ZBd2k3IzxEiMGTU4p3BaBbfHb9Y
HvLJl7c+A+2L00zUWwwy1XsKx+QZDgHkzCVbgqzCta0Zod8anpzdvuqiH5UwECQMZ0z2igXovik6
Wph6w8U5LAtxaOywO63Ml2ua6lwq90IOM0DD9I0t6uED0pnCCDL79sFSTVruS9VgFHPLxLmr+358
Uomu91VYOFdlmXb3A6dr7H0o3xcDzvY7immdexxrcheLxA8cvFtgMAlOHChcjO+5Yrl45QrDjCqR
kUaoHOYxRVJ9K/2eHajgyc6RaxwDZ2DZGnFneiDNRsJgcbDVZwR9QFjJAmisz2J7SMfsrKVrvI9d
HH7t5xZkWeIyzsYxBykSV/STbCNhGm/T4ur9lHf2veqz8MhMPT/FVkliHRpHfi0pEDmn1DOUVHBG
VbhlL4oQlFThczOE9j6L+E2SBA6xdAOiTwfzgn1DfI2ZWm4K7bag0iZOL61QEYtoTM/bqZ4zwGIW
S+HGVTMMc1sz4Ip3cJvOF4wtSUZkPZsfS05LXwkhudetb+ScxRyDktx+NXxUyrmIGhsrRGEp0kDa
NbmoHbhpq7HaijikEG1AwfKNnoMD1q5mLMotfgsyYI23xSzGYaQVLYu49URc6RDwSWpe0pNMoWW3
cNYrRbP3DM8+VEv9HCep8bookzOku0TbhBbCgaHu0BDY2Pm1vTZoiX0hM2vL2qreDk4ZQkOmvnup
dItWmYf7klqTwIkGY29HtgFARwGL0DGHGOTUnTKr8OAS07hWbr0c+bTHF9z31SaT47LPypgNLJuc
7RLb9anMEPkSsgz7mZdE+vH9Aw1JAHp0KDh/N/PRERCA6CMVb3UWD4E5xsZ9m2cQhr0uec97rzhm
OsG9l/v2HleYPkLfa14L5cRHycl6Z2lgR9xgYB5LtRyy2VbfbM+P6LDCuTlH5Po8Mr/b9ZCyN3Jz
CIoyCXeq7qbjstQuaCGVnNKcq49BdFPFQ03Js8pPjUq9PSXLRJNhdgbsvJZL4KLplgm1vKrdjqm8
JScihsXeCTWrd7tPqRViwtunWaNoemek28RUWu9SjwIxNkVVfHCLFhNkZOnnMS38b600V3x6R+Ph
0NAs4eYhoB0B+NEMq2CJNApyHPfnsencY4WQfMA8hI+um7f0WPhIEz1N412PSbMydhGWNRKO4czj
vXeeTeGMhOXqqj26mGlZL7XzCmfl0IfBcwmJX+IdO9QZ0bxDVNNUPXWfuD1l0dg1keh8GvSyVsiy
2kq2uW6LC8cK2+chrZOLyegs3uY0T7mYnKLba63ZUzDBJl/i0YTkVBevPYh8i28Vl9e+zvR1UrVo
TaH+Dl823rclHwtV2uHWGRdSfIq+zhon0xYNWV3MmS6ve734F0NBi2tIUnPtdmg3JQ7Yy8Gpw1cq
zyJkTIrBa04FwdgaBT0pzXClrG65pFQz2WEtLveLuxj7rvK8h4RY4U3aOzFqMb/HIRqdrz2m5609
jOo8jC6fJKt22x0ynL5rtK0um9ktDubU2ewCVU5IBA5Ju8Ka0eS8l64burum81dK+JgtUAAXgwhp
WUbxoeFebm0Su3DOwqn1q1KNxtRm2cmGJmB/3LLOVURF7XT0wUXI+jQYjnGVg1fZg4NZ7q1QTLc0
HiT0E4f2dTnq/B41oL1MrMxd+YQRGg/mf3RDawHjHBZgRDemsSxPDR8P0nR1edP6c3i2vXlZk36m
vAURmgM+mY37LIy+zbwh+4kugLtwDMVzw4T3lZ1XCD/KW54M38m+MKGZNxUfh/tpSa3LHHvWI/9X
kqBR41M6hc4t2TM+U2lft8e0ncuT0C3YxckmlcazM1BG5OEESwEp8YsZFDarJL1NvSbcaWy3+JDN
5rby2/KpKizr7IaGj17JEgMqkdWHRHF8tqN5k6OaWaWx9yY//dBdS1ZraONgzjKIvSy7LybKU7cs
oKiZEwhTGxAy7g2A4IoS9rw6Oj0kX45/9rlhIfWCHGh8IfDc3oZtQ9rXSIr+zm4n7zlG2AqAFeCg
cibjIc2VevCclGHNgkBzr3M5P3Iybm7IVk3HsvCSS0M32YNfZctLQoPWgcAND9Kp4lkSFU54DcQL
lgl4OgTfiPXFo+33FNZIeAuLqqG9Z3N6KGFkPYVyLt8AgXPFLVX8YVuJvkJV7u+VX8aP5H2zR+xf
82mJqujGNmIaYftIVu+WwTDjVaV3FUG1P4TGFJ49S6d3A35Pjo9zb19YWUv20urSIZhamwWcUFa8
E1Knr4PVmj8qoxHTmbkg28u6i0+lP7eIP14y7gxdu2dbCvPs1rH6yKuBudF3yoIF26wOWe4bxsYK
+zXSpPHt7ZpUNTtIUup5jtI48FFY7zgtz9cu/9gHiV1WdQDeR/8wc688NoMzpHuchdlR0BL2ZiWE
UalPSR5CSlWObZ5bj6qlxCZpm4T9OBvOqyZdJybqApoT+uCScdOd6w/gp8u3avSaq6wdCOstTjq9
ElqGFpxw3Tqb0UEiJTVaefeFIcNA0gly7qpI7OEMUqqGlv2QWAk/YEkmFbQqJZs/ZrSxXcSEfvYn
/L4pd03SflNuX2rlluCuR6iHwTj1dtBqLv9NjZn1vZ3m8XmQRnYFKDG8ctKB8T3Lc5NnjWyzYxxR
ZewrOOHNupSmiIVvrWsqi+UyiO3i+GzkOtl9SZk/wN60Yv6RmO1wi+oMwULJWD5I1uLGzpDCoLs8
7y/DPkuepTSKL31e2c2uE1Hx7kKy3TquxZpRDF24z/DksuVw+xmsLjIBHQ3gtpaU/cuEmvGN3TVK
gONrvDSz05xKOMDTloqcEDB4SBgP1t7iHYx+yu6xK6/DtBmrryQ1WohKnQcfqlLusVy8egjyKcE9
V8+G88jGJH3AzEyvQUZo8L1kc3Q9jlJcN/bU92dfzDRpuoY4F/mwHAvDAhklh4R2xXwcXv7+SuP/
tczYr1sHTvb/WUo89O9D8t5+/2+2FXzdb9uKdREAIQSzlViLdH/bVqhfHFyqDvc+qDL8CXuCf8XG
2ORjtKMvhpY0V7A0+dVUJ35xcAfRvWu7NPPidkVq/Bu2OlBFf1hWsOxXLuAMFxnUXo194ifte2De
8HSeR1DWsUYUjS66nc+BFCu/UYv6SjFqZxsw3SA+bYVFfhydc2QwRWySPszOVuX7jM15HiKf5H2y
ljTwsHZg/r7o9QFu5OQ37PWhHlI6FUwu3PCqkvO5XR/+lLwrGLgWG5E64S9QYxj9sATFXBu7iptL
8kPFs1gnC7+oy723ThvWOnfM6wSSNaV9TERmB5CC8m3SZjDYqH5/HfM+vJCVp+AyLOrgZcw2pJzC
CwuS442zTj7VOgPF6zRkr3MRnSLhtllnJYfnSTD4+nvoYSuPrV5fS0rir1n8DPc1d50v+EJCcuJh
dqrWQcxTyRhuRjxC3T5bRzXgAExt/TrAIc5Yj2NseRdZVjYJU/466/k5nZ08FZgARTZy7IgNMQaw
gJgREUqUEczRuiY3immctv5k0A7QxglJLcvOvpgRdDsY6NZmMTh6OzK1dtovy6OY6XSrG3X0jDk+
8Sa7R05g/bmUVIv7jMeBiiEbE1AzkQ2WbpcOo7wEhZbuKjJb36I07569dXiO8NofhoHmL6JNDNdL
tPLPsnXk9tbhm+zwxCRoLl8xMsk7ex3X9Tq4V11rkgUKJ1QCYex5UOYHjjccwD6H/nX85wMuMUch
wAwWoQpzPSWU63nBzT2emOsZwl1PE/UiAIWzzrrw9cgYRyvVts51ui/DkJKZ9ThidcAkxHpEwakX
H/tRiJeizHmk9i3Q06gDUbVUYLLaULwNqG9068r4obUWHdhj5r1RUAuL353mo3a8hMSsTA+DVXsH
wM6kqZZl2ddyHjYlN/qTyPhb0dFJIzqXNT/bUGxBoYA1lNMC3oQDW5uPIW1eqb0b1uPc6nFh88V5
o05JEURjlAfY2Hhr+6nFUcWh0JU63MbrQXGaS0k2Od9XxLUCnvzlTlZFffjsuXcHmK4ybTZdMRmv
TNXPmc7gu61HU1Cczck2e5dIN5BYvJ7hg8t1tjFSUtW0YfOeN2O3jWkL29Sfp9+FyLCv2AhSpsbp
GDVwpHWLOACiWx8zIGT9PZ0TyYdExwuKhi1aKTxaxkSGv7PXDVNPIcyTN66bMScTd/yk3jYCrEnA
gsZSg9/vbmrC9BT5dvN1qerlEqXU2VRMj0cvSVmrZ417pQfbvFCtQ12Gl/nmJm5orB+1yenKz6Ij
+avuw6mVH8hOZcfekOm+KHu9AYsRX8+NEZHv9srTXNg1syOa6LgCVWKzGC/ZH8+BHPP6Fqsg3XxN
ZR8RVuMNPdrOYTKdhf1pV/iovpBpNjUGZ2xf9A5LjaeChB5BbdF2Y8BCOXoriml+HCIrf6TfOH9o
Tb+5iADdo1vqJUdT4O2nRoX60rRLjok5218Aw43XS215AM+78RbSt9yIWlZvoQEQs+h0AXjVowvN
ieW+HbL6bdILgA2rMEHk2EhIjLP9N0jpS4fnN+0vM1+0L1OchxchZ/JvhupoeOVtDQrRT19UaraH
CjJGurEFKd2OQWdbc39+NErMembZl7fJhPMBax0N4S49fmeKsWWzaQdFQimpEzc+Tl2hL7vBjj7i
0srWz3BWnkKBK3dQdr0rEUwvxtqbcUJM6alK0uXdxO33GHsLt7/a5E4uETaRmWrj2XQylMO5zfIt
DS8lHQW5cRU27vJ9iVOqCeqFogVtpx5mV+27bMJqAq0FPU/NnLhPzlrbDR/4qU64/XOe6wBMkJs4
TFFCxcOc2RdhAxeQYZ+3Y1wGfU4oiHhtyPPCrC2aF6VESclt5200eO5jFc3Wtcop9WBryw22d1o7
20xUv4Ov9K1jK0dBot4umHhn3eIGtqNUrYV9cffhTQIAa0mLz4byk/w6cwAI9LTcftSYA66tMY6P
6NHTLmvLlCvNtdVxoVovw/uQ5pe65KhlZIO4pjU8m1hQkEuiRb18SAnoHEb+pls0QufIfCwfSt/I
7K1eRrJ4lrlEBH7WHodoiAbsaR5/a84P0T3RlPTCHc2FEz9w0I2iYfUumqh0so2CoCzl1w1+CCJl
D26e4ZFnyVldeZFmBVaK5LlFKQlMjsk3UeyNHf4MG9dBa+CqpYuBIgD2gWGghcatSZyDRSv7B+oP
kNfvFPeGBxerJgXC1ug9s6Bwbv4ve2eSHDmSYNkTwQWDAgpsDbCZxtFJOn0DIZ0k5hlQDHeqU9TF
+oHhURmZXVkisWzpWmZG0MNpNBpU//A+XrHJOLpeY3kvIxm+rvleeCO4ojB26peRtuaTFWusyCyd
5j10wyR+gWOZaAYSUb5PjW48VCNFQ1YjBeI/BvK5K0JxmBPGSwUV2oeQsamUsu4iAKQY1jEO8xak
SxbdhFGnrmLUrwEcCO8SvnemHNMaS4H/8KT8hRsjnGzH23POzU95nhfvaLfRXWPM2UtehPOPSUNO
aPgFOXLYyB9brzTvuHA1L3PEUmQLteh6GCrz2uMB/BDGbXrWVSSJCDdJMMEKnLGt1+emCRH54NhK
HotkYGTDzZI3y2PKhs+fJtlrLCYde94u76LM7Fdb17jEUqGG3oyuesxFWkNENdmUQZ13cjwaLT1y
0+ZoMBTujdZalIwzANglpcEHjK3pmmZ0+b202ubKA+4DwSUf47tOnwqQ5ul4lYLhcLZdVVQv07hm
ZmWY7Bn/IlfAd0vBe9bc6T5LFUyhVCy3UsX2TS3JfK9zuRPvec15FnIcA55vUFfqrBLH2uqtHagL
1iCAqm8KyCcHYvZgZmgiA3Nx3Pmm03rrEkfj/DorOLKbkVsaEacKWEWdOfENFWP1ZImwZFq2Tt9Y
NBXnUm+7UzbOzjO/AYg8TI3iEkzGzUxh9hR2Q3+WZdbeeHNUbQ1u7h8LxsOvFg7nDs47ESqxGCM5
F34qzcgY3CKj6Dlv6mo3dMICgpZTNk5ksVBCB+weTBoEtsXwzHsW7WtE6TnCGS5pU0/UdR9bs65e
82LM3mQcUgSI2p6NkiU2H2cTDq67rSuUkbDhyERM2ZCvuVdFy74cxUjshfAFOSktfQ69bFLbJJlp
O3aLGBJf4Q7+5L+wvDmdtdxNRkSHYCWiuniDATCA9Jgkpbld3MY7pWHWnsp+MPa4GtOPelwIyGsY
JnWTqgfOz2RX6O5HxwUqOr9R+ThculmzXsOB+IBt6ux9LWq+rYwq2S7cJ4NlHs2bVGbTKwn4OGCS
vtlqnO78xhysFyj641pY0XY5LPED02XWrncZWl04c36kwpCULlzjdpmW9uINaXYZmNn08/UhMC1i
8kf6zjd9mFoskKjk3gBkdTMq4DNUJJPr2RznXWq3+rXdwyry0yzS9y2QNV8VBhTvpsvP3iyW+74z
8ltO1uMRkEt2VzZh/8NQjXpuNW85YCGFG2LS2sGslvJojJLiAsT467Ts0q2+6Pbe6WV6w1Ov3Feu
Gb3OzZg+lj3FkM6Ik0MTCyuYahfq+pq8WqZRYJ5qzsVUaXGy5ZheZOjMxyp3CZCJ3uXOUiHS8Ku8
uJMg02JU8ybHKzhVYRlHfgkpOYgMrUfhwX7iTuR1Jdt4YXwrCCp8dwt2HdBxLGKbFSYFDRAgwp3e
yvveSihmAGsCKkw8HqoYze6rwqy9k8C2IzBYVbd5PboHB/g1i1JD85j1Rf/Gx8R0007RuLc76v8w
wL3nfuSTCcZA48e57twubLreOzxeDX/Qu+GtFF50D2fLIYhsmc9UXMr3MSvrk96X9Yekg/HTiwaw
AmXhxQdzWKK9wbjRpUKhOBNwci5E463X/1/kgjVO/z/KBUn5n//Bq/FR9r8Dy3/IDOvX/SkXQJlh
dU8HNgvP7I+i3Z/hBpLEwiCgICymRwgf/0MuEN/4As/RdVrpliABwT/6rRcY3/DtdZQED5QvwqHn
/R25wFmVh79kG2zqf4J6LREH1AlouPJfWqmqR5OwdYs8Dzj5FKyCZUApJ1ibX9e5Md1CJuo+C4Dv
N6ueQCQH3tsNLgZmsWf3UjLZZzJSMZXhQrygbvun2IRoHGeJgqteFB4pAKOElOAOxGl3qCDtsZuk
84LmFQ/H9Sa4bOLU0xsUxzm+buGe5xSHBnvxsznRP7Usiyjae+yTc66px6M3th77IHZI4tguxK1T
OjIKYEnngohbb2TBhLGLrJ9CsIBTaK5xZV0fn/PWtEq/p/r0WcS2pfx6Gmg8RNrayhtib/KxJftt
mMj5gY9NC64/Gwg7r144tWrdxJJvL1rxyP5WqIjgYkuaHKsDt8FK0TjX7cI09fZN1WFpRTRuTiN3
gF0f0Ybhe4jAA2TD8jkJFf0ikObsdSsLH4p0HrHOcZDtwFF52ncHPvHt+NjEJvS0lBbdZwaqnijn
YDTvmXTjC3+Z9N6CkBsHiQmXbhsXA9MxE0RObwveHSevq0T0Jkynu3bIaJ4srMa7Lla8zA1bEvFm
arzsPpJ2zbmMG1fBvdVxd65IWWKxqbsJClNykGfLmIdw/VuMV10/LR9gKNVVPyV1ttdZxHaDqBmq
2IchT8eCZ0LxKwNZmQRZKRe8DdPI7zNvGX7qOUPfaYJHk/KsP3Jzbq56xgur3TJhbjsmVPRNNdj5
iU5odXRkGr+D0ukPsqzktnFHhxvVFD2Sr3DOidfL7ahxkmBBraKM2dbdzWzJ9MydJCNrMciKiSYX
fMRGpCO90DRZ2ueJ50wgjWr4nLuUoXdtjPPnKZn1M/p9R/8F0WKnOBXtSk3TufYUHchllmuOsNaZ
YXBnBgR5wR9UFCtsvzpXcPlC924wbXqsHEXBk1fTC0+f9Uca6svWInC7m1OMsA1iG5eviQkLVRa8
JxEQstswiZprga9COmL9l+J+GH52iyaAULhiH5qD/cnuH/SMkY1Fz1XFd8FmeUWQF2Vm082iPY8o
0cVGJV2JJ9C1B73TiQO4qiPb3YLbc5kWJcpd883zQIAdKggQ7zCUwr29oFDRvKVY5fDj3ZJIyM5R
OHDcLcxW3+vliqSQ7MXwRaH22CRt8sY7QHCGtLUqZULHdc4KVNATy9bxnvuu+ZxDYblXrMqTjFLc
p2MuD/6gwVNhYsKNAna+ku9NW+Qk2KvISUhF5sYxwxxeQ+Wa85TVzRgevBl1ZqoG5+iFNXyO2DZ/
4qzlu3SFwwSzYO3AWxZz2BBYNh4Fn0mbhOmWTcuo/VFjxNdXpqs90wZASiSLAt6xL4o7vDr10zSs
+bkl9HVVx6ls6dwpZluVtBlLJVgBz3OBl48mxQzfWOsoa6w3f5phXpLkaieOXSNTPOaotO8ic7wr
y4H3ls9tckcLgLoZbxqKgNU0tW8QTldeqRW+GWajbxdh13uEGvMiScRX2/UX0SdeNL5MumGuFXoB
4881unNezLxjstg172cuzxe8dotXc1jSH6G+RuEnr52uYzfW3vm9ibYEjAxSrOFsBXZnxyeFN3JY
hDH8cOohe5FqFilaK/dNc3ZlEHudu9WxYN/FlEUakrAxPIoBkWgb9fZykvrITFrCVBEevXPhQMdp
Ns1ZIg7byeKE500Hi6bhFQQI+2VGrzzzC8mpY/HSy8zUzEfvSQZ7QpfACkrKkTEqpKZcJ9XrDo4R
0L4IL6H0WG9lbcF3jVo9oa2Bm22qKr1xh2TZ15E+PIRR6JyqyWl2Cy3r792M67yp6sk5GkwdfIaa
tH9w5V6MLZ4dKE8n7dwCFchGXvM03botsG1EMAIhobAAvjh0jEuD9GkxihJkmjnu8yx1zeZA3pFn
IOf/9KpcJRUEKGJsxiq0gKEV99UqvsQtPE6xCjKCVBLVwVWmyVfBxrNgpYSriOOtcg4fL+GJR1v7
g2Z5f27c0nqypq5qwH6gA1lfkhAs535vhV38Ayxy+DIsJpxC1ImAB2/hD0Mkg2XVmGyO3qtgMt4y
IUUJHeudWbvIebbqRN/zwRoeqlWz6nKWqAlG5z0XcIf3V6YzEoTtcBpWsYv67/x9Ybn457JKYdNM
mpe4n7thQ0Z9uEVTvBojWjwk57T0NgohDuO4TY6ZcOdNUTnF3jNLlliHUF6VeGZ73RvnU9q41Um0
1XhkY2D+nqYMaS6rmueUc3WzUG8iMuSmO3NV/ZzZ87ZlX8SfeenAUV7VQWOpjL1gsMzcmKt62Bmj
eXKNOWbraFC70dPKQ7TqjVocLWeyO82bUZmokQJdcomxFxZWew5yVS2nVb9kQjDfJYkMTzkssatu
Jf2n7DLNm3JVP4s+hNwb63KniDad6PwM92xYxTu3oJ4aWg3rnEQweV5WpA9botJrJMlb00lUiFqu
CxGRpWZNLxmI4NfE8ByXo7ldsDq55pzaui2o7Kfmz/orCiXMOdq3pOf5E2kfMBfleSEYcF4MmAeJ
s4NwZQMF5jjeckb3F1A0exRzK2BaRx60IgfVQ150n8/IFvHSeU9dSmorUpmioAKtV6uVvGrZIdgx
Tdz7tW6mB7nwPW88bPKL6DpnGxMS9Nlc8vahWorTNDXNweioR4/zOB25uZh7OXSUDrQ1lVQXBAjM
hYWzaiy8baE58pbPtPQujOQYNFBgj6TKyGjlieEvPOEpE+UTbR3LvGNWHd9/6uqz0xvVuXcgTlvA
3AJqQeO+oTOzgy++mgRVvjMzJHXCGi1qK5eZpu2aHVSolALOYlk9Yx9pJqtjzXd9KbqqI3pWJGeY
suJIai68JkJcbvUGap1CGj10BIQOUbZYB2MhAkS3miNkbsSQDGBffRihVzHD7E6+MrjeT7QQjwtj
L4ETogoDII7DiMscP4EAsZsdWVpY0AWsmMfZpmmE8960Yf/EyowTkDZYXOp3JAo3YJkmFD12pxjj
tDTnpSuX6nnKACUFuQCY6uMr2FeimPPH3HG0d1VrHUfFPmHsRIvoMcxand2NQ1gnB+lMIeXofC4/
hnmoeEQV4cgOsVfXj9Ei6VRMsdPel4PQbkMleXMm/J5+ipiE7WJF8h5NX72NemY+0y/q9qrpux3n
y7Di0yBXO4/58QSt2yof15A19SKN1KuVGA8eHEP70DpWatBjcrHjM6bmN6rR1V2X9wQ9I4zATw7B
8HjiXjX3pZjS1yqurQFZDvOflSYdZTFxABtyJINGsZFp2FF36Zb7aTZ7KNbLUjL4li6P9FXSmRa2
azEqZmtMBo168/J1M/vfFP7vFL7JBfHf31TvhqR8/8//+Ccc6u+bKl/3+6Yq7W+WiyXCtdJzXPmX
EL79zeViSNHVYtrgj3/029YW3/i/LelJG8aM5E3wj3sqV1hpm4a+etq2wZ9q/Z17KsX+f76nMsvh
6pD+sc51AvpAWPjnfyEaKYzBWF+h78XSAV/kd8fVmNAzCnFMMK0gKDMPzslQEuca7jsgdARsajqe
1ZPgWOYX3Uo2KThAmX3BNheVMuQ0nDQWv2ZgGfJRGPgOtKXYI9ON8Jek0E58h7d4N8u126h+jQKi
wWSm28lYiQFVJgOL9yr0c/6nIMG24ZOK5MmU35taUgcxuGhiPTPSnEuJqVg/qBcBXto+LFP/adXi
4vRwSZNG7zdViJvcTPG1Pqy2a6G/ah4RNqMenS0acIfbtjy10fJjKHLGajwTfELNDgSO1ks85HOg
17N+ZEkIRLiLLsiH3iPOub2NAFGA/IueewBiR+Lwkpi33ryZmfs8Se8pt7vmOA5EpccQC1l0xqkD
3MNGVxNvF+WxaWhnxo0xhc1Om/t0W3bJI6O6BEVd/daIuuiwQDLex1XIvLZDysiKe29XJYwDQD6n
3hmF/mgqRo4JMGUlNcKSyErCGOvJGfRy33tWctAn6hRj1D1wpJ59Vh5BAOr0CFRt/9AUm5Vc0+Jd
IWhSDbp5S9CiPlJQYV8jR+dVpVnfYmxR8gGR3K+wZLlik+0VoJyuKOU1QuSHK165BNCzRyq9siEv
t/HGdGPSAiuPGZclILxxNYoh2xEo/qVWdnNn20ZgcrwfQ8X0HUgUb4m2JemszZwQ4rU4h1I45i0G
FloO8KGrClJ0n8a3FsQgziX5JQMmXbvOwQUuHWHtoxKPZ3pv54E4Gtw+IXasduW+PfAGRdU/5oSX
D6Syl8OAykl4s+YOSxI45qUIXA3TYWy7N6+u3iZ2JWxlQjDhCLNJRXHfsZTW8v5AIxnPrGtWd61V
s5TVksPOxCXRTQa3mnRHc8YKis7rkUoGwCnkoNnYtAnLmrewfSQZ1+FX3817U4FjYbxzayv2OXN9
N/Gk4zBSvRmZxf0d3E5cjg9jRPUh0rsbQPjXXqK/VvY4BHJVT+IOTbSxrAtRankMKZ0i+9s+sPG9
05JxUPayRy1lBdnksh634aXssvuFPUwO3HBjlX6jkaEJ2qjHfKOCMtv6TchDvm6sh5DKeNDJkkud
fE/H8ayvW7FJcl3EeckDqTyvaH8zsk7MoLJh2ncsDrrrqch8IY37MSQKp9vBYGHh7jTpyPKN9h0D
/ehpY7bTrJA5hbG5YsrxLY+8y2y419NsP8qUX2xpMhyZYqMAoBrT/Eb0TDG4dfbAMmlGuLVcAtIN
Z4ebnre+LURcH4YmPbSSH/fouk+TWuhhqKMeE+zTKvE6V/EbtuHTUjX3pDvbjZAJ/NKR35vBGa7i
2nse45mKp5s+UnhEi7al2mVcd/zRs40nrRm5YMXDjwmULYnY5BRNY3FVtmxGLio0ty01G2L93FqH
cqQR71jSH5LpmrR0u4FGMOIENffjaLoHU/f6rdSmakvq6JmdRSq4evGQ2jV7qtHwIdpp+79P6j9g
Fr+fuDy4/v2TOkjI34KiZs26TvrX/L/Rlvn6P5/Y1jfKqh4tOAm98J96c+LbipRgAISjtgsRkefy
fz2yCYjplNkIqAkP3CFa9W9p2fomLbjniNSubWNJu38LYC68/xtsAeTTRLw2kJbZbOK/9NdHdmqL
PpusTAW2SXzcwZUL7GzmcFh0REC4Q1kAETecMi9l5qmNMVou+y50rpXot1az3K6btKTP5heReGe7
zX563nhWvXXnCQLbRL8PGfPFPpHHbSvD59Sz6d6lzY3e0o4j+f7UzzTzI2+iR1X8wKl06ZTwa4La
h/nNsEMgNedsOkm9FZQyiJZxpRs7tn7AMFgMzhd3MfPSm7AB3o3MTxy6uGvHGA21zRr8+pFN0cLM
H3WSmcd5IsBV4Xn7LErPtPy4MjDU2m3CzrqiPPBOKYz9Cc0eL7GFgjCo8ZZWVRPMiz4FrFdjsekM
uJntSRDy2rSdg5EbNbDIJo7Oi9sepqEjMRrmMEVt8MBhHN8ZfQkxmJS6nXAD0YrqNiTVz3q3DZi6
ubMaM+SP1e+HYgYyEPfXmVmW22Kqrr1IovKJ1mV8qhj2xE7oTnC58eOZQ3hVOp+WZTCkoLMsNbZG
tGPa1LlqlDEGhIA7lkbkTA+mvk9Ib8+LVm+MKD1whLxC4L7tHRxm6LtX6Md4x2Fy71jTgYbSwyxH
+AbEuNH4PTJQqByIsWSwGg2zTJp+NfFNtIxPMmjyCCza9L0aLpSbW89ZsaTnoW1eF9PT/cZAB4QV
q1H6jyniV7Tn01RQ8s2edZCCbF4hHMpceWyI6toWaDwlGyjP7OC6hyQZ3SCnDPCZ08fYhFOh9omY
hy09rtTX5/Khq2A3F3V95vCJWpxEP8a8aPeyAnnazSy8CovXJnSX6FpMZXTWzPK54cG9YTq43Hgp
0SS0Cx5zhkZ7vI/Uxu3TJpCJifLAjyy1nTuiJScSOGscSxAGq+FvNKH5NJC5Z6Wm4qSwog1ZyZBw
LTBSgX5PG2I8e0aBky1k/XwDA+UHDs332kseGYehUIi6YOmtB02P8Cf1wmiTpNXiF8CEUVSXe9Ab
NodVSbmPm9xpaC0noOByjmvzVyw0FIwu2+nEO7btCC+7CueARn7NG05QE4PczJ9C8j+KS8oesrwA
z0oCPGPBN13fZY4VblRnv8JCfsnmiF31bni3yvwtdWhZGW5/1ZfeE+pnym8h0OWRms0+B5lIKZKm
rDEl56oeHwE5vLZefi5QNzEpVM/ji4X6mIMqvHzwACfIE3dFWLLTbbk5ZLbkzq6GNz6PdgUJ7ryU
oU9g9nap00MPJTGOup25pLdKZZe+iU9LrM7zELOZC9K4Lh/m1D6nuRo2fOtbXWdNZzCtPfeJn6Fn
fhiz9QuN/pEUFhqVRsCFdSUqYeUVrSde4bH7sGYCpsvS7z3Uc4i883czNJ/7jmIo7N6z0ZP2gLB/
z8ZAyPh58VLFfGRVUr1ZMZDENPGugWBcMkojddqT2uwZle07y/Yjb/y1NvnmllZNmR1B7764sPad
mmNoU3sXOC2wfbr3SePozmf8/aiSqzRxX1w3P0B0gxuRj1vKQpew8K5mr7qBb32KFveiNPtuiHN+
FQXiR+TyB7rlfOUCLPfT2PixLBImjSevEr1EFtSq+6zJznrv/mwT521JnXuXWwxo9PZetvJF76rv
prI+zIieRagYEE72Y2v5hVGfIxNqJeX8azWNpGpsdVUbkTolufWZI3jPSj+V3B8icDcYHOGvpWkv
wozOy+zdVBUSV0FJABNhX7XlPRiAs04KZ1NMJvm56cbrDBwoI/WHNPzsHQZ9bG50mVbTgWMq2mQ2
smuac6a4Vsm1ylvY1s96TrqA0bjrhCPesVzIeTHOfea96fpeUsorD/l+w+0vhJdY8NnOMniWcNPh
Q8LxJ97uKbMFh7xhIKusk2Jbw5yBnVHbPrbLWZqVvUkyrBXDLu5UyecCA9TXtjXfSj4zA3PpXhsn
IfTrAI42+6PBPdBXEVPL7C1QYZWdS6jZuc/pcJ1K0i2yWX71+fJCmPlRsWvTDDafMAkvKLXZMN+Y
BjtOkGA4+SnQ7qFs96KXZztB8jdgRuWKyAu7pQcLOO9NMZP7Bl293MQx+E3IOY8muEXmEnjCzjkv
W9fG/RrEzq5httzKrJt8N1OZ76lch+FAjDyVDNW5WXEXSj05d6mxcu35mzilRDqb4rOaaU4U+g3b
qdpWtRUppTEGw8+yEe1+LNkx/8zb/oZl7WRTK54g1pI+cVl7hyqxj03tCces8aUKlyv8ni3dRnOj
VQh7Hb/ArfY8GcTEbXaXBKwrz2YGgUdL8RilYFSb2biAl45veMFYHbN4ZchZvIyKBLlhOD8zEjxI
TgSc6sTmwTmbkDFBWJl2cvjfo+0/HW3/ZxRE8it+/eeBz98nYr7sz7SE/Ebom8Ona1qcRYVD7+LP
tISBoIQkQKvHccQfp93fR1oHVpuLA0tcEUwDJLd/oCBMjrTUc+C+Mc3p8DiWf0eFYsrzX1Uoy17j
FwwASQc56l9hhrEVTmVPVDkQiQSmyLkBOcJU4mbOl4aJFDY986/ErKMGTpb0Li7lGqhtcGtp7iT6
RTMN2CiOB0qKJSqk/r48Rl+53K7TuPJPgLvxWh3ejoDbfCc1bFpN3W1YhDfLYgRgq4S1HWwiiOhL
kbhtv2yuhtcAJ98ysL8WSzhotJaWL76+GmSVaTvH/ss102gyfMc5a9jALORpnWHZF1BergRAgB+u
NQ5QLsgNXtxsbg5h3ETPOnJDEOmi3jcdY141ghb7t9GMURBmz5DWkt3UZMYtr2ZzciIt/iDgZB5x
wbJAixU5o6rVbyWrLYd0lHRNuoJH7LDaic5qLBLjnV6d1WwUeaKf7C8HMl/NyCqS+JI2BNzvFj36
U2PC8AzjPk0Dmbr9c9fXtPbDkf3hyZyZ7sD01FOLEn+idf3Bw9OfN2SZaVEq+Kk+Jz5OlgB597JO
rO9izqg2hKV1X3w5rXmkdedktV/HLye2W03ZXsWcLL6cWpXa5kWTUbPXVyM3bKrwjSNAvhdN1L3V
eVzSbv9yf7PVCOZM213ZX+bwahPDjm0P2WodG18uMkU9/cOtbZIEJafEgGE8HOfBkPFP8i3w2r8c
aVB/Bh1TpEBaa1jWlRePP53VxkZb4UPvy9uOnTB/tdhMe6vCieTcaodPaJ007VaTPPnyy7W+WI5m
BZfPXe30cTXWYUAwWzJ4E4M7mTKQRTXpXZAQUT0jkttnLyuYqAEB8M5REr/eXq37ejXxAebh5/e1
oBDfxGgnw2r417BG7z0ZWc9YXPEeSl2OZklEQKvZa9yXX8mBhv2EN2uNE6DqgvfR8kIdBm0mw+2t
yYNaeRmm0UKRcA0mkB5CBFFhGO4rCAgXhInik/JxvucYSwQ91EmkWPS/t2aRpjhZZc7dwpXl5xhq
BCMYou9QgNa4RBQ7RCfcNUUBC5Hyw5qsKAyLa6ZSbrlXKferEi7B9xjRmMukLYd3b41oYJblt8NX
bsNcIxxDqnJ25drIuEtiuXCqm6aLkAUXjER3MNcLDCkN/fBRge/a8qbhUbqIBZsmt2xnZ66BElYu
xqO+hkyKr7xJC8BiNwHa2LVfeZR5jaakciCk8pVXUZMYPnseg0G2xllGOwHZVn6lXExXQXGGtk/6
BVJUdjbXSIyG/vhKMAn4LitEcpuv4RnlZNFjvQZqnDVaw+cVWK10id/btK8o2hDBIS9AGmdegzla
1EHni3pvOLPdqU45RZfzavUFbp6on8ka8En/yPp85X46LSx+KX0Q9R3LwKZxjGU00sTvcBtLQr9k
Kadh+q4zn/Hc2hYpZbuN2vhIrp9qTTGJ5SVbTMDXEiwM4BjyidfKMalKUc8db5U1lPtRH8sXzrnh
c9fO4eMwN9zGc1qrVmB4s+FsIXta9R07IGxhovteuV3i7SwKqaFPoRNNsopqdiPbuN26RW/EOy8u
uX1oWNfof9Ha4GdIhRkatsfjil2NAS9R/uhc3rgqp/nEjUZoXtD1vc6wp9UwvxGG0+gL6jUXanHx
M/YBM8m2ASGsHZHAVxoksGPI0Pm7O2pxeoZ2SeodvSJ/R76lyVM01rK2pOL0ORedRoTHgke1ofY5
1Zs2Npn+rUtXuy9lM49+O5P7aumISq5CrVv7Mpvn6laRyqrIGs2AZsuy5CWyq/VE/+UVhJz9BYD6
trV9+BduHTTFQJ45smV6RIpWh2hISE45stWOU6tXZ5ace8NX7kht10YhhrPcpkNM+UxnmXrW7OpG
mMrb9VPEzk8tyDttsNbXdjXm3hEcmBxxxdMFexo4QOqXbWI+jEmeka2oTDZYIXpt6qEIYYlXev7U
MI+1CtqGJbgot0uFHOTx/xS9o993g51dvHbg3RCaMSfUrDJl4CozuuElFG8NDPk3oJHEGXtnWstd
LoZ3UPa6av2kk/kvyoug7Ij/6Zecf/GWg3p3Zngme51hwMW0VPhIeGCwhT4tP2P2IENuEx88qNyP
ce4QU1jsTaZzOc818i7i27m2ZuDaQ7RiCGfeeN/jwSseYNebH3XTzeZJn734F1s8hHvkzLIUn3h6
+Ug83YRmya/gAwDPCGiMM8/6qWkqG3a4u16bZdrZV3WH04XLv7LEuQj8xJvOXmq7brezu9SX2VoN
/qWuQs+f1hA53itrOs+h5YVEBsFwpKcIe4I96lJPacVF2o0TETDxTXeATzGLaEp3zVxyPer1Nq5P
AGEqu7thl6BNvKCPahf6hZF6L6ItxPfeaamqGG7lwFGe2QnF6JWHNIPF4Bn8fTqdQRsTgSLZWINm
HWRSfIy22T55X70e8JPt1skMne8Lc99tdW9PmSrb5145vBqGizdnJotf10o7cB0w78opUz/hvGIZ
9y61opznYAqlBY6cYDfgHeTn9MfWw99yi//fLDgLNNZ/ry4/DL/+u3bz+kV/Ssrim42qBzjNIxqM
2/uXAzgcZWKmJKCgDxFAXovHvw/ghv4NCjKzIBSjEaMJFP+Xpux+Mzkp8wVsomEFS/NvHcBhuP3L
AVw6DFaY6/oGTrQwvmDKf7GBm0l2nXQU1PaRil/ZzIiHrhXv86nXt5Kw255mTOLrVVMfiMF2rHaP
NyVLd8cElcsnk/rSQqv3wRAIn4/XNIBYXwczJCm0A33eaLnx2S+rxAtskXDzeIR9YG09zSy2UdOw
9qVxHNbqpXnVF5BE5VSYgWg1jbLDeEOu1ALjE8Zbm1dy103Ls1pogVZaeoME3CLChPmBM2FxnYYD
011CtBRStfmOmk4aWH3FSnjl3TJblQVNbFET7omKLnWHHyrIpW14Sv7k+LnP9PKQlNFVuzjal6h8
ZcvxOlU2xpwWpj5W/3FgPcCvYPD4WTnlRx0+yImFWbiPGvUVqjLVZuAFpxE8ENrRqDzI1EPx7HW2
bJ3+kqbGUxFR75znIg4kheWtyMGALWDf3m0TDhBPJQicy3RAvHstQvaXo2jtGOF7o9tEWxV3LGBw
DfdV6HQsZmh0XLob5aR87xlI9MHKGxTUZNzVKRIGnTUPfn9t+WZbGZs85qdUOH10zUqpFjS1Ft1T
nJ0eZiAuAZ/wcCuBumz6XszjZu7BJZS2GM/rQXCPqTD4edg+ErQSmGjkmZIZsuYw8lrGXl5/QJJ2
Nmy9TX4eqdgXtlMECqbCqp3uK3oUfrqMF245+Nel/sjg8mtW5eEWxspn0S8Y3VRieLBP29DkraYp
3GUNBAlE35Fd67XP3M6vccFM2phT5HKXg6k5bjDPWsT0SEuFjs0PXIU+/5VU1kNs2Aw40hrfEhLU
/XBKXJBr66K7cm+tbBb7AcogFFjo3WZmL1d5736KBFlyYZ++Vcs6ds6z0tQHfM+a+ENa8pSyQXvs
m9aeD9gdKrCkUKe0br3AAL4WxINNYlKK5cDnaxkMoRsHpqqubZOOJcW2J7ZInAs1xmci891RA4BK
LnZyqH2nv0CuPkd9N2xj0pI+7sS8DW1psU6Ss9Tnyo6Gq6zOqtUvfH7EZHrdR34sJ3BgcJPSCYuA
0x/1axo9lRVf10hVhzK1hO/mkQigmIkTT+h6E9He2tnAO45siJb/h71zW1ZeSbbzq3T42jhAHCQu
fLHrpANCnJnADcGc8wcEEhICCcEb+Tn8Yv60une42ztsh+/dq9fhZzKlUqkqMytz5Bik80mrVXU+
v1dt6ja4BIjTnATwQu/r+RyeNSy0UQbWUrYu7zt8UhdoPM7tK0dmuqOBLi7hkQINV9A0BvcYT9Sr
HSi17nPnbS+uKVuhB7cWiPp38Bx+AuuFJHh6b4rwL045OYoulN1c63k+G8h2cuTuPhc1SNKLoAd+
3h+e4Td93ofqnb4PrQ8Crrn9+QHEDz+tvV92sh7Zxfb5KhB+2ebX1OEkxRu/XMhhdUurDNBGGu0v
dFO9UuskPmnc+wYwaSurV7/dQcMyI671dZE9r5NT7fhnGuHEoIRQ5fPureMPB5pTK4Z0dtC9ud12
Hn6A16seab6MsIlQ6HRx31BRzSC0bMlPemnrXquy3AfSP7q1bz2W9CRCtf5Gb6eqLTKoz6zvl584
9j6tF7JAOAHZHr7HoJM/sDJbb4V5mzox+ZAUJOkfzqED0N1FYYCHvpAXQjOFhkkm+l7cvARwIY1S
ZwijipzSMnLl7d6tXFi54yMrOxvUlzFsk9kPOB620+Pa0DFkz93r1JmQKVi/O/YzaLevAwVhQgig
4wPeLukQE6dj8n2lot+OBuXqOsvqV+ambyp85xMVowr1Fe/TSzAFaNibp3096YZvygBXBxZdlSB6
YqctSkoCknPsDFQzMPIz8irDx7MrYIrq+K8umGAAwxAQ1/feNbpZUHTThRg/hF30TxxV3xp+M1pq
HpBriKv9yJCch2O3ckp6IPvdiweY/Q0twPPu3uwuXEdV+xTSvAEhj/3JOd84J51AFRBY1WBguvhk
83Ccizv82IThEGq5CaleMLOth5ukxP5lng792um1PSL/5/xzKRJd5sWs/7Zao7OFJGnbLl6S0DlX
iU13Ksc6Nbg2vOk0oiCYTiMx7d8FWdT226WFLQ7zwrrJ4ftx1qdenKgKqUNUHGn7eXVIHmewqx9w
xScYD2+Wb+Xt+ng5De7rNoqH9F5bQ5j6u87eCoEx1H1xQs86zOEWc/sxxAvVIHq/+7AFfLqF6ZBn
1hjvUUWHtxiiPynunfpCndi2NUo6Pf3Yt85HNvEpvF7p2zg9OtM4zf/cO8i3DGmgW9ucHQR9nB8Q
FNVHdeoeMNwO2OJ8sB+42aP3gNoaqvVhjegTUMQuexiOEGqenNfpDqR68XkGtYM+1iePG8qrPR3I
5fllsvflO2l6Yqt37uacNhEhQBIHFhJ5GfT+VI8E9hDQmbRlc71+ueuT+xp2BrQSFhn93pAtgUd/
ZiCgqEX3rNpSybm9gPcJEn6UnRXQ8OX5nIK65MkseADh88vu8m4/ShVfOm8YHV/XCXKsX7lNV05c
UVvO78PxZVi98D2dgXDi+8pxrn9a3Tuk049rRDpoRjM1ilykK5uOrUx+OHKIfHCbllUOWKZFcamm
G1zXt6rU/XcbNxc7cKAM8re8nKxxfOuE7xyUCer2HYz0+0q5Numqoih+k3pfSjCp65hSiujT6mVo
OHmLOHtnNElWdYQ22k3cq+HkYZXz3uB1V4hVHa+0b6rX+7l7Zp+fBMEKye65CRDEEFP1i+G8iq8y
i680oVVo44IXeMjcpsXZsTJapUlJQFFgX91n/lydP69on2TkbVBSMO8rSTmmB9K9hIiQWUkMvJoD
Eq2Qkb2qzts/p9buUWdf54Qxv1HhPZfv2INv9Jvs2ve1KD7iVFoZ8gjO1XtR4aJjpOdn++ddO/HZ
QRS3ewtuPOwqGcbb+NI9b/eXlumg3KyJm08uh7OfBFUpVGkfqTsYcpR3SntHehpm+SI/SxSIeJ7H
Y+g7d/pbOfLtTdvh9J190Gm2IZmHj/cBqUieFAAP44l9LQeIkcIUYCNF4MOeeJZJQ5eYJxbTa73W
2TnbfJxe5dtp1ZMVXF2booCSpN2qLdF+IVDbpVMZD1e9vbKMu659J3dBAQ4vM7AigMexa1toUBRp
docYtoB6EpDlb4fwWQMse2xtmG6/QEpc5khwbPpXSPpyCG/mg/79dqwHSedPH6aZF/pyl8tu37ah
Wei0W9Py9clGdgbzCgGRddZUsaCUxYmiFd2dUVOGxdNChwtKEhIDDsX7Fzy5EI07k1dGV9WeNLcc
xMWyRcdG0emPL4PUSAnFB1Y53etX2t31Hp/16fNiTvcx7romeM/oeJDgB+kOyqqObsUQ4bQRQNuT
6RoNrLPvPIcDf4+oVVN9nSaxs24Vz6/2rT3nQIlWHzoAJP0cYPkX0mk3yEVGsc3yJNuD6++lK5s4
Qfz/stA/l4Uauuz//Zn034qfhofkv/+35HDK/vb752+Lw+1v/3b7LaAN/89/mxZZFf/+uf3Eh7+9
mx89D0CjAEbF/yp9+fdKUnOnfxxknUbFEqA6GVr0XDv/jGfmR2iw4tH+AY2ixvPv51hUf4YAp2Ci
5gAMzhis1b+33Vr/BU9D5ZfSD8dPqkD/L4WkBp79T123wNgBZjEme9DrgK2GmIef/9Mx1mLJti0M
mqGBxTPIzeja66mnRn1ZDF1g9/qk1K+6uP80tdO/U5b/7Vam0yy+PR//9T81jcj/8b4c/egEA0nD
DPzrfanHv8/kLM9mAFWDn+oLAlU9IcT0ZeYk//y2ecrL7P92286/ntr/8bj/dNv/hZOsHMBY26q4
7V2PX9JxB/IujV+PYvlQ6RR8iDyp/5uiL5xszSz+T9725rZ0NcNZAAkarGwkJv71aWlchZgxg/7o
ruvN5haC7l1YrrJcMnWfu9oU/GehTuuLDxJMfExt4mhM1+QeHdFSosanLj16mGGZDN/nMZbTADWx
bnp3efoTknfVEjBu8qs4ElPVMbuOGQS9YO867niM+QpyfygyAd2VMEPx0rSkrQdB4aOiIzqqRkdc
mnsZjq9zS+74owb6NP8o6hg0Loqd43Y23Z9ewDC4AcwSu765R+dtS7TX5rJ1AngOIlqQZd9SJxhs
BL2FKhMgpd7r2Lv9IkGmDJW70ck7jaBLJDHIWMDMr2/Lj4Jo2LfRO9Tl2kmVAzhI+4l5uD34vkUn
7K1tg45LZFqbbN5HRklU4XXe38AYYMneESQyZ9DbdHB8HGBQGNCahK8xhEDgd7LDuFUCuBe9g3ku
CyaBMU2efjZX6MScvCI0t/CpRps8HG4MJCNdc5rvgJYonm/yUbuT93JJ7prSverSvamX2yX9H74i
VKqksx6fRmDuLcXoqkpcppCRm+HPmJufPHvTMb3AceSLRuKUke7gDP0h8OcFNxPcMa0J6KAT7kfW
PkWBsKMymn20ebkPMfm+z3wY0sQ4m00Ax3WNgYrD3Eyqb4p2Ma+5r5g8mOq9u2vre5RFfBihW7rM
l5a8TAsfTkf7swAHIcDz+RwJTDF9zAGLGesAz9WD4xKf3lRXDSRdXj6duD606KEx7/F5k3r7tcPr
i0/ilLvvaDj6+JPzj6mX+ZQlMwYm5528nmwJVSwBn6ti715eriGJTo+bGHLby0nl2+dvN0y92u+G
522x5F1M8l94g/g/2gGKX+yox/wurqOddTKFM6ax7hE1q89a756/7cMObKCxTewZMzSvqBsO1vkU
yo7f8a5Zdg5r+oUkfeJ9g84Tu1qla3vSDmiXlrlaW+PezGIrNCudoFY30zXcVOHePU+vUWuiOpt2
YAuSRMEYSjhhi1IC/hdl0A46htUOUj0oDwa4rBiKNDKPwzPcz5qr92athaLP2thiEOxoYFTjZPpR
/IuFw2B6UtF9nvzeo8u09TPgNzjmu2rUFftZDlAsl33z/mhWY9Q1rFsnqELrmPu1erEVnjQ0xcqA
+LnPJ2eZMwV90zHwlsmz7LI1a1WpVDzVW7NyvL1v+T+2PqvENMxr41Y0dV3oqcTNDORp1KWK6rV4
7lSMftXvk3GbtszDWrXE5C5qpRyOOlF2FSZ14+DuZmP0vAaKzl45EF+unn7l+gdiKQk5aMBOMDcF
gyjrsxnOPWjXGJZR6qVeV9kMtSW+4S4J62XzipIpS9RaXxkdwxBXnaicd9ljhmyMEZAlQ/ZF1OKi
HvIh+sZisLWypLpHuVl+kzDhYxpoxbjDb47zXBgGnftQ/KtM+neJ8LxmMvVkIHNAaG5ivkG/sYnF
t/k2DMq7qeVdPtzl8mOp8eDYGNXW+bBDuDaGT9ZWgOR4/VaINFAL1dyzVBSBB1DFidNB9X/2s8Qv
QkBi5DZiWe4MwH1RTbOgwx7iVDgvpiz43UP4racw7T9ZcJ/1Rz4Ki6oOkkUaVIsLFmM4arbFQ+4+
bLrnIpvZnv8a97377D77+Kk3NOaxK2cJ81S6F7WMA2N7ALxGk4e0PexAvsBEjJmIl7bNd980cupA
EATWti3B9qpU1yPSQqbZ8xhvtcHghOVs8v1yfYiAZTHBljFgvt6TD94GElRe7LEtK2xQ33zfg5fb
zLK5enVoG5pAoK6JbtuOggdckRhaPjEazCx8M2vsz13gDLLoLCeTHdK2fjsolrzAIaaUOcdcfXit
ZzOnJUoV2A9LD7GZKI+N/IvKF7ZZNtt7BD2O7q0m1eR7MinYRR/D75sl0zxjOV29jmrGxkO1192R
mTeWkV+cmG8WAm+Z9bYro+atc2XmtiUML77TPJ3gJXkXhVuSzSe8uQdfZrNjHXGDFVwh6i+Te948
VueJmU/Gap3Im3yJm9v8c+G9hffwCrblZ5lq9saqJaEfIb0ycnxkUMzbvNWqEKuDWwv/PAHBqruS
s933IghFfw4l/Z9azOPxQP1MLd8FxKefwi1NGFb6qSE4ljWxz1PQqSuhbdR79RmhKR31lFvoSj7F
KeiMup7p/cknsc5m7T9L8mCaBZWJh14nOC9YEFTs/jnxfLtXlGMxSDHgkU6jJhBoy1KPS6IA0uw6
Xo9GpPs0aamoMu1gs1ljk7rCU7afeaWmHYVdCX22C42VuIpf7+xaLrkLAYaOleZ1J7VBYWGSeRfZ
V3uZrLrb3ng9arsKIQFBclyrF/KtJ7OXpVw72g4TqfrTpyHznxCrTJqx2QzdcN0AmC3vlRFfA6Yz
nE4nk80T01YG4N2Zf4UuDeIpqtRdVvN4vP5dP7GyzWJAjcG1J2sGwdNcjZctTqZz4dnGhVqP9uO3
bAYEmBxjw+5pLBbv38aGTjKx2byJjLitZmc05qKJWtiB7K431mQgWRWv8fKiEnVnGfkf4WdyObbF
uj9Jow4mJ3PN3j9h1s5qOfAfJolSv3mfX3/QJx7/CFu6bh1MfexAU/h+iditZDjlLfktHUv5g2qx
uKPiRtu76MJRkquK4/TMHsUYsYtpluxkpH5nMzrcmmCqPT7trG1LzpdYQDHpe2f1R7QkCQo51PPp
n5aew5DnD92TlMGWHgMfNo3J11O7jtiLIIq6Uj4P5DimLNe3HxRCduQB0n8R+lcXJVxbn9z5dD5n
xJ/mwrFgDLTu6I5ij5lkScTidcTysao9W/KkaN4IW7d04YmrO0/Hp1q09B8il7so19b6HthfVFRZ
2frHUTWtEGK5XCJaLatpx0vdvk59HbosfZZ/Sw5UdzYQ8x8h5v5k8o15o6GOt88Lu4s3cTBma7fj
450hrE31ZFI1gYglnz72LCAKHAh2BQUUvpYROwlCo2dH7Fjg6ugN1W3VX6ry6xhE21JR2hGxeni3
cA2iRL6/79+X8W+Phemt1yihyNIWs2NzHrDV7MWnnpqVweyGbfDU46s9Z2l99ZV0pDoeF6ugcvVb
sZXfqi9vQXAIp+4cXIB0QhrM17kI5wbMALMWOcx4zNPC327kNvT3fq71dDlJWE/4QYPFVJX4Ym6v
8myeYvrTnz91R8pQ83PPUaXZL1oujeaj96i1rLbKK09i/ausuSIPyUZWMEqIk7rJI9xHEP+p6/ds
PVPtnUpkMj4paHGUuppmx5+ijVoP1bH0su/ZyzupY7I6qRaXKPlD+dValoK9fJOL3L3oK7/VFt57
NJvNjpiDi1TW+EGcyBYjwMLQPHFTYak3qrGYRqlms9bFFoNOB8x6vxrMmjDrpft4izttc/7AtfQV
o2eEWdqjIt/YpjNiDhIlOl/5oqUJD5aNme/85e/usJi3Z2dcHrzGEcZ7QvZshIsIu+alh80SMfVZ
mYwTD4I1kx52rDEDo1IX4Wn+MSgDivGmiZ+awK85bhEOWUHKw/jP0EKf+i3XHT9dNxbPFqPxpvGu
b7kZnCWZerU5xXKcJKba4IbBPZWOHBMNcJHh24yfYRNHptxwjWgLIX7j7RpzN+qLZ4gdwn027rfU
t/Ad/P3gV5jfWelVply/3O9v/HpzQyIy/t3YYLg8/QEe680ZxJjzctMcmGyxU1YwLjV9qPtcpnxz
/ZJ3vS7FjDc+Wg845jV/rdeoaCm6LH77aj37PbvYvb5Yn30kdoR6MCmmPA5cJqM3M87uqSrD18Vo
oxRDbk02zQytN40x9rxfdoUeK46w4/EoFcyioruPu5RyVorjIlic2VMtM0pcKr4ccbkQtw9345EH
cb7AjhP/SsgiWKa/M2+mvJdgcy0oJk5zhQtJj1cxW7y8+Gv0OzuCIRNHFBcWiVzQokXvJuC1Lvt7
3AQxhb/jhGzePP1Fjt5ufGBIoxE+I2eN56rnFn7pLr8nnOmI0MdEv+A9ZW0cN4uaoPL7m9PiZuTI
mdeMG3Jusxk91WP99F/ukhiiJXZDoW6clAcyMY0zMHHwGC/pqLzKaehOqdqcPYKR76vufOEnAjLc
YnkS2diYuQ0ZknSEDqfOFLPnnohW/btLh6skvyyJ0gxcWaOhriU2ouMO1J8/z5GzvMrTCn8A0t8C
dWqL+E9r7mzTldj7ds9NiPryoDVPIX5ccIgjGpMnjeeM6wCmqzl/374Y3qc0LZlK9NIkUYQtaz7/
pr3JWUIFCgNyYq3mgKQaMCWx/rb3EtcVHalVbMRpdwYzMEBKx1jWyIdA6DGGwiRYXn5eUW/9Ory1
Q1yxoaPONNF7Klvzz9eF+OobCnQAw6KIt1zIop5BNl4WT8zaXvnklnz95/xRjqow/7V32t3RTvLS
IFEUKhvD7QTYgimqvLOL6uAomKNEOVsRB53vE26REIdCvybnQcz0Y/k0n5E6mvtAQDVTvd3eQ9sF
jNtRsX/yUevI19ttb9HXtvQrmpV/ABBsKar7JBoyjjZD/fNSZ69tckc6C1QNpG9tX9PSxKQDgk4A
j6Ktora5h6WicLF2xFPjWNsm2gIOEjoXESKowXM9IIEcxqmE/FUmUagRixMRE5/5uutucbRY/ege
xstt6kfPtd7K2pFbWpj1S+E4wITKw0tV+iNfRJSdoIJyjUtXOnypiyeDgdHPg+4emwtZhqsW6yQq
1WXA+qr1Y6nbav+DkK9bc4l7JV7hM8Lr13rr7icdCVE4wzloBHQFZaNMcLSj2xgs9IcLhpdIhyKk
VUJM+7PkAGW4YPxM5bbSmvZywRBvTMO2X4jti5m4EbbKbsCdQ4EX/8gIQBpzw4E1kX8dGxFHRsPp
Eb4VQn2z5qUMfnqbJ8I7RCgv9fAt44jz/OEXjBWxOwbeD7ZlqJsBNk/J3Obi4Q82ZdgN9pOKKb1E
A2S2UtDkQr8IvB5Cn72SW8haW2bo2lz4JjRulYhnkkcniUlqi+hwOEmOeGrogkQ3tFzzPnh5vU03
Cfa8zrPnmOaLqQoWlpdL1KklpW8BV7G4m0IEMlUQj7iWkPj21HRXqr1soZPNL0+v05qhNtP+NlR6
RIfgX/IX8G3/EpxFoN2wwH2fZOUCq5R8dFXBVZ0MocPM8wLL867qwvLo6gQnLS7BZyALl748UXC1
JNIPn9YXo7CuXC7Y8jbvJptCah7MFkfZUpxRIDOQ52CxkFILt8tsd4hvZCCiLYuMgHCxCFY5D1tr
aZnBSK74Kd+klEXM4rD6LsJbSSLEZnmhGyC8QAaHKIokE0qA5iO9w4vOVHu0WGm5OhTi0GEaI+oR
Wp6FvGiPsFOXpmdWTN9h4MUL/Dt2lYqoiGTLLQQvVIbMtwNSXywIQIsoVfHkiI3n2RaHSA+DQnKZ
gI8NrgxXwD+u4uitVkSuq4O01CFnkqOb4Drbp96GgjjbPYVpGDb5ij9T32bH1eu+lNF9L+gYFPwG
ayRnRevr8h0SB/NYZBflV8SuYExsC0l8vKUZjrtrScCc897oztVsDLnV53nYrPmBCAnDmrX/Jb90
tP37Jmdhsk3zNTiN5OCIO7vpI8PLQ4A/0RQLa13dpX7Fc0b85ARE07vjdQ+XUcaLCSJ5YHzbltsz
zTa9Ca6KaZv2RMcNvzgYahDBUbNlag3lhallc2Dk5FhrIsmhu+0BzmDVs1EdIVpuFdF4Kc9es40c
wTEg/MhtszEa6/I20V70g0pX2nZlPO0GUCKI27yrLdXVHf1eyr5sBY09CoKn7Op3eOGH9bqZPq57
ZEt91v3gPu02vqlWSS6d28aiX8TrfcIqmQ6+Lc/5ZjU5o4tIvCBarYKeh3a2dp5NbKDQc5iwXiqX
jwamo2X/EP+kBg0ztabBl0NmoZRkw150Qr5s4amjI+Xaa2IBAh3Cz8VlN1uw0mlrhVN9Jod+rryW
+T1y7uyK398ji+bo4dJZlYHF5g1WcqXTbdSXUdBdvfzgcLhgFFhsWIW9+Pp6YHC2csv/Ck4rvGrR
2kV6y4KRYvvXEmmWOu+RV80PQ9ErRUbbrQn6snnGoDdiccrA47HYA0HzQnHqiXD7s7+/0SRiIKm5
Kr5HWYXlxQgCWkEZZCHL6WV2TOQb05PxHg7Qiq/OIzYj13/7EGvcf0U27RmG0sbFDES0P2Pz1l2W
komy6csHn3bgdbzOo/2I1kF6UE0vRIAI0WJsNzhDyYtvHIrevkJMH34By1CIVRQe2OfNYKQ+oI8l
oG7WAawy//irx2sMLE4MizdDzZQV7sVBZMsytMJmzZ6m7VBePNp/Ab9cKwk3JOuKxcJBqOU+/P4R
COIImfsK6XAK7fK0pYNZDir3PtXVgcWG2B7raRjoPpjhVfHniG1IdLaIuSlBGRsOiYrU9J6CSToZ
RpKsZs2xmLd8NdYXavCmGLcxqvTEzoCJqLNL3Eq4R/M9i4MmqS9beSPWVssj+H/LMVH8aNYcgwgv
PVaW9xqV8uZv1uPRZva7HmFx9nJ2bOzYaRLvpRqNOFEfYCzTcNYHiuPEevQ7sqcOWea+4KLE+7+z
0e/vjKj292QAT2DTg8HXXs9SMRttfkecoBqjSkfBcXYkGaA8YFFTuY/OIWIyLFwOnW936ClUsrPP
WJWyCEd81gyYYHxditO3Gs3oJJ4Q5HpyYSkPbyUWDDLRqxPzjRA9CzTsugPhulMszTqyzEORY5hi
UirpPjWuHJv+Cml4ln/Zb3zLC6HDqJbzef5ly2kl5hSgCdggCXVfYRK0RTKWs8Y8N47hOW58zeqw
hYfGTxVUCipxj1jrhcRA5+4wXI+ZEjVa//J8/u9bAIgUbzwUE7DI8X97zmOqcRUfvWLkWJp+8FJb
6vIyVmrhLeQFqySCRXAIIqDqRx1FDz/CTmPuxrUG8peps1ALzhteEOAwggAXFGh9wGuoZl3ksk1U
gmfhOvLp2v7vTHp4/IiCvYzCKPPbKic22IYatz3gFM4qw2b/5MwfLcIsMc3MVpDLc7pfeAFuCTuy
aqK0tscIWYfsGvIf8kp8FhHH9H7SKTvjsGJEr5ArpOopmbsVFgFiQ7YvppNDuXwR8KwCye48J4ov
WKIer9hjq8Y48SjcCG+04s8BxkuuPoxkdbhpAgq9/5LRRw9GQaRtwgi+cVUYwid3YHLxd1N+C9Ek
xZW4SOewfywz3KW+EOBcvMTr6saoO0bXEeGBxU+6zNx9wuVTkxlLVPPMVG5DBcXroNtpJzNjrxdX
hYVzBKitfHWRaxb8enTEwq4igIbu4CFx8hjmxtOnKnoplMBwH7cdyZJme7ZHTUz1xPHSCi7jbRCs
IgY0S025aLwVuRgVOF7pP/xqLW2Xuoj0GhtUNBYaoAn/UbkoiXCTFZEAsWcSOSOJ3TpJCGwF04Gs
yFwf3oqApMMFAwIUjWWRb8xdm2wPuGXCwmuIKZTZ8jlnv3BZrHPj1kUWFuyKgCViYWX7/AdhLt1Z
/NpHHrbneWPRCeII1m1k0xAG2X52RYTSR46frda4yAzWvDEpnWrN8A/5QNx92IxgqhdvEkDgNuKK
NyKtp0Z+N//gY44FHtIKcabMSTWj/Ik/BKIpzh7hUleuIlYAhoKJDpqIBAc2+FoAQLkbC56SFcwl
OglainlhBX3GK8e8Qxz4eVTMGXjLXbGUovOIdQccyO/oxlL8NYkXsRh4spw8mXh4VHFGmXmLp1u7
hJ9ipRkW0WACD4dY3PRJItvcxKK05Inroj9V/S2JpcY64hQ/R3rgI7jdvTzohfUBHkbwrbpwFzi0
dGJxKVmPi8B7jsHXtD1LXLfOV6xe37i7gXdzMcA5y+QtuGCwgv64sa+lhBGI5BoJt1x6LPZUSYwI
jJOa9ACfpWa1OpKUanbQ8JjPWv6In2fmHDS/0RbBTd/GZPF53gXh5E3OFmpBcODJCJBhRoTDk15E
bDwsB/BrVew87BnLwmEB8VbM/s4VvAdmXmXPiD4mqEX6JK+Ja3rCy/YMdB+d7hopdeZinLvpAh+T
NNkyF5xm+H/GTAD9+Fcim/+AI3AaeMM/oTWKLpBjGhsv5qEr9VGUTijcKuuo4At76FL+UskKgAag
uzOl4PmhRvVcUn4civdbJ2SjHLfUHXhWrcvXC2aYzrFzV/nPupPD4yLWT7KcTyGHaMjbOk3dgnpB
8AhytXHGLZzIXm9oVFUbiB3GFwBaqQZBjtus+zqOBrPxJSxiQd9k1g0oM6ssJjl4/FhALOJ5FToB
1QYLhTZ1CeNo7343tZq3TqPxPSqgdaaaka43JR9YQZc0zZui2zMsKPY6bmVOh9z/hPeAImhf3EnW
XY+nRNTbUZ80D3RvsiNgISEPWIX25uZ4bdI8H1NZNIuJztI8osK/Lcv1aU7Bj6QRLGjh58fCGV08
8zRURCq1GycQ0gpadS9x2K71tWdaA68/qboS7r6ChB/dZCC8KnCBrIVRBRbh5/w2Dg8OdPbqUXaA
w+bbO1OYiAaavFQbQMeeGnSTmeuAmCW0Hd0ou5IABzs+ORViXEYf39hP35L25qVbP1CSe5R+QQ6Y
uFbvWu1eh3Z3ZgBqJ9SPzaUXQnUe7W8u7KvX+TMc9zcdS4xhVei2v7qnKNlCeUDxv27ynwCx0+g2
pSrvo4fUBrIKfcs5rPt+NhMflJD7vl9S9q0t6fcg15BvBKlrkGymAFV8H6E5ZAZ3sAVninkJKdgz
ZcPay0n1NNUIcjvkZLpks8bQ/FLjfLiv3dCcf1k6T1K/0EQMBdRzgFTHu65JptC3kPh0UqApbTmk
pJ6qV1AG6UV2m9XZ3ajr4RQBjCFPTRqyQyEoa4/PMZ1ysjPtT4dhf/EqxGeTnFzaQUFSxHJIIbmS
FVgS2iaAC7yHm966ofmzDdokvRLB8mkfEh+ZjKwJ9VgyYHFzDvscT0srkUgCVHCTw6SXqrdJw9Zh
H57fHNWsDVEsz2uGMnXpU6E8js6TGPf6pJ5BEFyEoetivxbAl0yakdGLBXKiJKtl5e2XxOkexfHo
4eYfdQ36HtgNIK60qMnie/7Cb7Jiv0uQrV7tPb16/pmFtSwN1aNUV9Pv/jdImmAAduEeUJ2S9+P1
cN7S/BPYvE3AQDC5zwXf5nt3tk/pwiRD1ajjJawENegrMKCZC20O8dxHPKShdt0l7Qa0MIaNZ0Z2
Rod/lg/AJTt4eF+yu3xoCk23vq7Dx6qprzkuqyeVg3U5/rShD9H23Prtju893ZuEjOLbvA6nFAzH
eH+8etRfv0+eQ6LFoVBckaLPye6EThZ16tFnuEIq2HH5Mf/uD+aPx09afQPyeY9pIkgU9oATs3cn
MUIm8gqywCzvJ/80e35B3BRT51ne8q/90ofO8YyBnrZWvC4yT3fVU07ptaFg1tMM4yxOvjV5bN0X
hRTEqbu8+jton757vk54iZSU+gPXT+7KpBQASMPSWW9/9a/y+z5vH5AJ21F5/guOA8MdKcGXhjy+
egp0gsQAFiKkEDm/Eh6TqLVBY1STYlKevS6HDYn+0uq0R8hE3DddEFSL/8HcmS0njiVh+FUq5t4O
tAGaiOmI1oZYBBjbeLkh1IBBWEggJEC8TT9AX0z0I9SLzSeWKoNtqrvkmTEXvRSUpJM6J8+f/8n8
M7Hm1RiWo2DLNviRLFJNNOIi/8hwWgYJMwzTu486q5aC464kdYIfowd/1SyyhCEJAfLa0P9NHBH0
J5Exb5jQoBhJV514avja8NmJ7BnhDiylABiMO6JhzhdV7W5ZuytxGhjU0vrEnLdMpvMKWIo0MiC8
qhpsWS2vr4CxTHFsKHOdjNVYBjSkN82V2J7VQsRXtHlLGEJeheYElk3TQ5mdumyX4RirtwX8dnvd
RfHhxkwX1VIAjTct26O0DstUaGviup76lgCSXN6OxK4yucYqsR3Xl3cdFc521aBGTuunUrMiJ6bY
ZrrO5JbHsXDBKdWpAaCXvEkHDHhfWqCX7saWYmpKxRvToFZb1xJrwQFZobXU1VvqdOT2BQmMo6vJ
tVdDv62xaXrVtRk3QSnCU5rouLz6CPnVcoWTOU1xIlMrtuCBzfm9Jl4Lzcic3oxGlQsm6n0JCvSi
JkNnSUAqgHrRzv7Ta28CU1tf0EMLsUI44nEZ8kD2CE4YSEZKQhI9j02TR2wstTbsfaGaWokI/KT8
S0+vy5Y7mrcipEDtBfHy/IaH6zXL9woQdtUoTGlMoY2AipBPcdcvWhs3JdL26ejUfaDBEXt1FkT7
gp02FFYrUm6NlRV0zcRnOfjNRVvJmEbynH0KmjXliZl5G4NUbd9zJp2HzRMxoCgy7Z6NcoenAIUv
KxQDqjYRvEAjI8DbVTZdJVO2ErIZtNLjEnrZN2OOde3E9ivgOosaGkRd9WSwIRYSnAyHUiZxRaRg
z4ieZrQRotSp0auLjbVKAVhN518bj76BFENYc7Wq1nx70VrMjOf+SgItGBcw6mUDcL4SNZQd1Eev
sTDw0EtT0UU7KOp6tCYQIDyurmEy1jrh2vRGGlkJQYyLjE6ZFdb0XQQF6ktnygIjyiN6gO7bdIOm
Pm8QQ2qTTgb3CN1MpQIf3NVA5uP6ihDHs6AOzPEVtKVuj81iT99MzI1XZ6rVqAmcB9UJiX0PwW12
BprOjOLM0Au4fkHTZ6lDe8dn0igSdnpOhZebWhI4wVU4sUoc1KAlYTzf0zy6RIua2ELRlxmzakD0
V/BYngc1M19Co4z645oH0zK5Qi3Jpg11ARfh6pO64MoN0VhVedgszkd41IJ/NP3mAwVwLAQUwvVn
+C/7aXNL00jTJSy+WFfoMO+zEVRiTgoe9SkBWjQiyr5oQ8yOa/4zq5uGfJETtoDTwm0GYwn7SIVv
B/qI5wDLF+u3Usaj4xVuCR51QsXMheFnyhbeiyAEJ68zbcz6FSfGKrRGgULTWBskYGG/4jt2iUXN
AWPQWJjSQJxqvaY+fvShCjYDep1oBbaKO4gQ6aE01oq3m7ZiDH6AnVHeOcnARa5HVSiDVxDgoTz4
GDlvfFrxTp43Y3JQRLaZRUUgeSLGcjRGhfEN8YRh/fw9FfF1tjFtjmiaRBdmipgLhRPdyWApzmbh
CoFb8ItRaE5YBxrghh0DGEXOC+lMtaDhY5X7tGakHK2urVFz8ST0SQe20orwMHbilb5A2aQv9JFs
QzrXMEbuyN30iyYWrS7ujHjpLOoYEZ056T4FoRNf21KjxKkk+V5VyXKiqmU5DofJs4ZTrEnG4pZz
OpUcnJRT7SwXeNJWOabODsyjRlTt1cLaxOiQldDptMiZnWuOAamCugNBR68yG3ikvHSslqVqzsIj
U5iLhlrdBvCSIfQkWM7aULV70Lx2n2j1uS3WyBcm1yxLmgtJDBuTrCQ+oOF+oZOUR/rP4pFF5KxJ
u7Qgpl0C1RqFcJxd0pGXE9KkSdaTHtiJJT2llnp7h0oyuTRxfVTzrp7NbKvmGJKM18deWc9QWcGU
rEeVDGQ2zkHZnT+OHkfDcWudbeaIpZDp1TSKc5303U1jZKemRWzwYGXJvPOOSjM7kuGCDI6siTjI
WW0GN4UnYPNNsATx1YhGjGJl1HTIdCg8ZamUK/GqSLOHBk7MUZtFIzIjM1FZlCgaWpG5sIrGmOpI
vdpb19KlKT70gJmBC8t+UdHdtSt04Qlw91HXu+ldq490f2ygJn777Ixp9K71YkNsjyEelKvgyZw2
+ncy/P5G89pRN7nfVHoA1PB2A/wumZva/KYp1Ghao/utkl0Ck5EMWjITA2V7yDEb6oBmQBWERqvD
kUMZlEHxCjSC0g2oYdWWpIqELSRNtamIrILuu147gUBk87GXdQ60Oc0gsQmd084YGFyGL5o+qLXe
vQvtQrqsIXoaDRjQPyOxHVSD1qdeWNK0t1ZyhTUS1bpsZ45SK43g/XHZ0tO0urLK12KW8I+k8h3x
4fy3i4f0LoAIqBpyc3o3Z++d6BFpyjTBeqAfDTqc2sCLNYNsr9WdsYoqT6MWTmc6Nz1rOuP4ICnD
DRv6rBaRiRMai2tqKS/IVjm/xHdl/seZ/Sq1GJJEy3RkAORy5ndeROSIt5dK1CJRfGtd9GVyCUN9
OKxWST3q+tXUJAHR1G5a5ANUkPjUKu3hmgRYAPt22pObmR1wC+DQ2vraM4cdUA0JaVFAyh9JY4Zk
j6/JhAnIqLyf3GSZeVl+i1MwH1UyxUlH88BFYUUgEZhjopQd+jqC1kN/R1uQGjYl2ShLrlI6MybA
mtMW/JxDU+gqLAV7+EzfOM/WFKIvBBSa5fvQouazLncu6sYTZ+RWAWamZz7pM1hPAxaIjcUhu27A
uQy87vjKb4YGJ3dsnYufkKj7bylf7OU3DMp3aO7ixelVMozSznCR0Mnm0PI++3ZbvXIT/tyPzl9o
36rvJp0N//UPdzD1gp3icj+mcui0ix/7ylHd0va5tg997jK+y9iSAdcvXhb5lJCzo1tf9mGW+mEw
2n99UULSLvuUijQB3H62N3xhp/cscX6QO5Oe/83RCPphEsTZqxh5YfDSEMqpnMg7Jji5wHcT0AWC
gQlFlUKjo6GLl2gwlRHxKW9NUEBMBFv/74f+gznwVw1wcpnvBhCES1lSZEGQKTN7ZQH0rxRB3r17
SMfPZQFVpuUHGuD5FoF6KVHdJZfKGRLLPkypIzvIl9TVScWCgvb4/vvPZYddbaHEDM7lDUq7xY6+
026chdMloVwq2Tf/d29wMpe/u0UmBKWPeScEYkGUPNO1XH49E1QqNYtiCfGw7LOz+KfzCVIh50xQ
LhljWcUIu5VPC9fjJSFeUivJREFNafvZFdB+OkMI7Ge5loRwKQjITZXl9wwhXwqFrRjsfgelwPMz
+gYxryH2S/993yB8ft/AylV3E7W//udoGH5Dcn8DMZUvJUmW6TR7WBinK4Olw0dE4ne3Mj4pbMgq
kXOtDHZNPuib7YbJrnDiIqTPPiH22s6gnlyGUPAAKl0fEV3efV5vGiBMpUx5927OfNJNQ8y7aaA/
gF6BqkrKYW2czAh8CPsmDnX//Wf1lTuc+/M+Yj/zy0ppP9DTqEr6JFHVGRxVKCp7dPPzdihfykgb
qOJh4mfO9whYYwc6z6MhtN9dd5vU50MReQFlYecKv2+eBabYkSWKn31G7EOMvJb4YYghXdLK4TOH
GJKEeGHOLQPOgRYCyKvsA8pXEadyiUppsSip+4XxNyLvv7B6vlFZKAX4gy2J5Q0Xb3Fd7/3gwNy8
/v4FRwUzcfS7jNLa3XoXsGX//8uRC9qyKy++PLAt29vs//p+fK/vfHSvw6AOf2h7w8iNyLnZfpHu
n7LpTiHBdNcfuIsjUkkpgQq+P8grIu4bYDh33Y63cKPs2odLVQfo3ZToh3b4gzdJvr907ZvQ96ZH
F97Py7wP3XV9f4jIkY+IUdI/voNMm4r8j94Mozi7w04rKRgMo8M1M/uoNM7Y7jx5B9J0I+/rv48a
ymbXZskdbvfz1nfc0cD1h8cCT1wdud8PmDf61z+jQfib+8UYztwonmKJwyPvLLSPY/Ja6NULpgUe
inEfMAIt9L/+sXSjd0ewp+3yjuDX2P/6O5x4P3z/Tjs+KPedpu4mDI69xG5L/Ig33k7iZErXzJev
eX91Nty8z951kxlSZe+YaH8fsHje++juPBnGX38/fyMwXt4bVRJ36blv6YQLH+Cf7MTzj/zezkJZ
ePQBD+4FX/94b2XvbyTkv9GhnfbZVyECx/OOaN8E9MuZMyrC3bx3cYbxW28EVJT3ynoSDBDqo0H8
8V63fxUf4Au73rmmUtsDvZ/fiHR34QZvroSM8MtrnF+jUwiwN8sHrDItTN3+D3zFR2zV+jjsf/3z
7DqQPmAd/MqLDOeJ98Y0zY5l8r6JrazkKVTavQzpA3aI6zNdF/LO0CEg+GCADL7snjqjH/MapeF+
YSeYeNEbRs9ORfNe/4XM5xc3GLxU+jxc/PuAtsKeZ231VuDy7Tz5dThzOCJ/668dh2rZL/r+0I1+
+Q8AAAD//w==</cx:binary>
              </cx:geoCache>
            </cx:geography>
          </cx:layoutPr>
          <cx:valueColors>
            <cx:minColor>
              <a:srgbClr val="E2E2E2"/>
            </cx:minColor>
            <cx:maxColor>
              <a:srgbClr val="E2671C"/>
            </cx:maxColor>
          </cx:valueColors>
        </cx:series>
      </cx:plotAreaRegion>
    </cx:plotArea>
    <cx:legend pos="r" align="min" overlay="0">
      <cx:txPr>
        <a:bodyPr spcFirstLastPara="1" vertOverflow="ellipsis" horzOverflow="overflow" wrap="square" lIns="0" tIns="0" rIns="0" bIns="0" anchor="ctr" anchorCtr="1"/>
        <a:lstStyle/>
        <a:p>
          <a:pPr algn="ctr" rtl="0">
            <a:defRPr sz="1200"/>
          </a:pPr>
          <a:endParaRPr lang="es-ES" sz="1200" b="0" i="0" u="none" strike="noStrike" baseline="0">
            <a:solidFill>
              <a:sysClr val="windowText" lastClr="000000">
                <a:lumMod val="65000"/>
                <a:lumOff val="35000"/>
              </a:sysClr>
            </a:solidFill>
            <a:latin typeface="Calibri" panose="020F0502020204030204"/>
          </a:endParaRPr>
        </a:p>
      </cx:txPr>
    </cx:legend>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rich>
          <a:bodyPr spcFirstLastPara="1" vertOverflow="ellipsis" horzOverflow="overflow" wrap="square" lIns="0" tIns="0" rIns="0" bIns="0" anchor="ctr" anchorCtr="1"/>
          <a:lstStyle/>
          <a:p>
            <a:pPr algn="ctr" rtl="0">
              <a:spcBef>
                <a:spcPts val="0"/>
              </a:spcBef>
              <a:spcAft>
                <a:spcPts val="0"/>
              </a:spcAft>
              <a:defRPr>
                <a:solidFill>
                  <a:sysClr val="windowText" lastClr="000000"/>
                </a:solidFill>
              </a:defRPr>
            </a:pPr>
            <a:r>
              <a:rPr lang="es-ES" sz="1600" b="1" i="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Taladros Contratados por Departamento</a:t>
            </a:r>
            <a:endParaRPr lang="es-CO" sz="1600">
              <a:solidFill>
                <a:sysClr val="windowText" lastClr="000000"/>
              </a:solidFill>
              <a:effectLst/>
            </a:endParaRPr>
          </a:p>
        </cx:rich>
      </cx:tx>
    </cx:title>
    <cx:plotArea>
      <cx:plotAreaRegion>
        <cx:series layoutId="regionMap" uniqueId="{0898BAD9-8A44-4E91-8000-E9FD2E04B487}">
          <cx:tx>
            <cx:txData>
              <cx:f/>
              <cx:v>Contratados</cx:v>
            </cx:txData>
          </cx:tx>
          <cx:dataLabels>
            <cx:txPr>
              <a:bodyPr spcFirstLastPara="1" vertOverflow="ellipsis" horzOverflow="overflow" wrap="square" lIns="0" tIns="0" rIns="0" bIns="0" anchor="ctr" anchorCtr="1"/>
              <a:lstStyle/>
              <a:p>
                <a:pPr algn="ctr" rtl="0">
                  <a:defRPr sz="1600" b="1">
                    <a:solidFill>
                      <a:schemeClr val="bg1"/>
                    </a:solidFill>
                  </a:defRPr>
                </a:pPr>
                <a:endParaRPr lang="es-ES" sz="1600" b="1" i="0" u="none" strike="noStrike" baseline="0">
                  <a:solidFill>
                    <a:schemeClr val="bg1"/>
                  </a:solidFill>
                  <a:latin typeface="Calibri" panose="020F0502020204030204"/>
                </a:endParaRPr>
              </a:p>
            </cx:txPr>
          </cx:dataLabels>
          <cx:dataId val="0"/>
          <cx:layoutPr>
            <cx:regionLabelLayout val="none"/>
            <cx:geography cultureLanguage="es-ES" cultureRegion="CO" attribution="Con tecnología de Bing">
              <cx:geoCache provider="{E9337A44-BEBE-4D9F-B70C-5C5E7DAFC167}">
                <cx:binary>3Hvbct22tuWvuPzcVAAQAMFdO7vKJNdNWrpLtuUX1rIsEwRBgATB69v5hvMF5wP6qT8hP9ZTvsVW
4uQknVO106tc5RJBLAGYlzHmmNA/76d/3OuHg3s21dp0/7iffnwuvW/+8cMP3b18qA/dUV3eO9vZ
9/7o3tY/2Pfvy/uHH965w1ia4geCMP3hXh6cf5ie/+uf8G3Fg93b+4MvrbnsH9x89dD12ne/Mfar
Q88O7+rSZGXnXXnv8Y/Pt7e7/Yvnzx6ML/18MzcPPz7/5pXnz354+kW/+KXPNKzL9+9gLjmiUSji
OGTxp8/zZ9qa4tNwELEjFiOE8efx6PPvPjvUMH/bl/rw+dGvLefDYg7v3rmHroPNfPj/y7RvVv5h
b8+f3dve+MfzKuDofnyeWm3rtyX8jrKz6cex1D4uPT3/sNcfvj3sf/3zyQPY/ZMnX9nj6VH93tAv
zPHi7GZ3fnm7+wtNEh2hx49g4sP/CIW/NMnjSMTJF5N9dIePJnkBrmHb/vHIvu8lv26Wr6Y+MQ3s
829nmpv9T/8B5nn0k+8fxB8LF4yOeBSFlFD8xCj0KI6w4CSCaHn8gNG+MYrXP/0XGObefn7+3w+W
F1/NfWqWm/3fzixXL27TvzBc+BGHT8QY/xQN4oll8Md4+m64uEN//2di5dO8pxa5gr39vXJYcr7f
vXxx9VuO+ceiJD4KOUc0EvxjLKBfBotAJOSIhR9fgPGvgyWx+qf/PRzc56f//VD5eeYTs8Ae/wKz
fAs1X8GoOMKICEYE+bRjgMmvYZSHR4zymDGMfjVnrzp/eGef/bz87yesX8/cv/iCX+z/F9t/+WAe
lv7hEb6fQuvL1b8BtJ6dX92snmWrZ9cAPi/OstVf6KHiiFIcxYQC9fnwId/aKwqPEIVhyPUfxyGp
fO2hZxaY3rN3D8+uD8YfzLuHP+Grv/YdT6x2dv03TCZ3L9Kf/uPzcf1a6P6xZMKOAFRF/MUScfzE
VORIEA5siX2KPTDl16ZK7Hy4/+m/Pj/8tQX9ekh9mfjEKMn53S9i6d+cpZ6ubsCRvp9T/phFIJc9
ZjnBok/B8xRxIXgeP99D3NMHf/it1fy6OT7OemIL2NjfzRbp6vovxtowDCn+DLXoCfJAJvtgre8Z
I33o/gzQfpr2xBywt7+dOV5c3q5u/sqEhY+gWg5DQT9Bxy8SFgWywLgAAvQxfp6U1Omh7R/8n8lY
P898apcXl387u9yeZbuzF6cvrv7KYoHB0cecxTz6kKFA2HgCJvQICBoT/DMxeFLGpb15V5pDfXB/
pmT4dvZTG92e/e1s9AKo2YsrIIt/FbSA2vRomO9rH/h3stmhO5iDe/itFf06vKRfZj61y4u/X077
6T+vsvPkL4T8ICQQGDyClPWpgHkCM1DgRDFFj/8+RtYTFpb+9H/cO/v2T+D+zzOfGuZxg08q7Reu
eHRFA7/naU3zCLogjT7RAj84w1da7Tc1HeAqjfBnXeEXeRyYKXwIiz8Jdfyz133U4X5e+Pej4zu+
+OWwnm75HDbxZMv/5tRzc/viePeoiXz/EP4Y+8T4iIaMYkzZk9xNjsD3CGaYfsRV+vmXfrTH/vBs
0x9U6f6EE34994lN9i82fzebnJ0/y3bXF+dnu2T/u8n7ScD8nkL+sc/xNKw+zPqFeH6+Xl9vz38f
P/4Hl3Bxe3N7+uLuL5SI0VMIQ+CHX2tBEf/t8uii9319mP+EUPzzzCc+Crv8u/no/4Do87uNlfCI
PNKP75VK/w9az1dTn5gG9vl3M80N6MWnf2FGB84dMhaJ6JMa/AtSzo4IEpyH8aeK6kliv7G6rP9E
Uv8874lFYHv/7hb5LgX4GmS/eekPtoU/lEExUB+of77JXY8YKwQO6Xc4z5du7fdX8h3O82XmN+v+
n28Afx9cvvTNs4M/rD403L9Cv98e/QyAT6b+Fgv6eGK7dz8+xwgjHhOQ1b708h+/59PkT+zyS73y
a/MeDp3/8XnA40dtlArKBcIRhBh+/mx8+DD0qHBDwzJEEY0ZxhEGWdWAqi1/fM6P4Oljwx8hzqGn
EQKX72z/OESPoMsB7CqCWSERHIdfbjtcWD0X1nw5lk8/PzN9fWFL47sfn4cc3Kn5+N7jPhkDEQRT
LAiFskI8ZgEYvz9cwZUKeB3/r7IXvGsW5rKJNsYnZMDNnKqusz5BQcHv+FzStSS22/cajSfeUfO2
IMTiJCxbfFl2EQ0zUXb5vgw8OlmU6dYj0e1NyeryLhBFUCSVCsNdTWW9JMx37KJAM31Z45lVSTWV
0xulwogkvo4CucZy0ndB2C074mJ/Ykfp3oFYsJRJU/R0zxFvo1Xo6NQmkpjeJKZQPk8tHvIqDTAd
7mI8TseFrJhMpSuLu8oNYZ1wwzQ5blsuVJqHpJcpJsbfVrWsohWyBRtXwVi3a0ykP6OVoqu+wOwC
NZJFSaA8UZtiUMt5HU4CHy95j09i3+rTlhX6rJ6nKC3nftiVeTWrteHByBMvQ9WmiLrgHA2T27DG
uWU19c6p4xkTLle+CHp1501UTwlqbB6nM8XIJo7L8LgiE19j3ld3gdfRGxrq4Q0uXRykLR6CKQtk
5VUWTYEiu7aY5iAtVYPPq4J0KkVE2lu2ODYluGa9WbV0Kl8PuG/sSRCa8MGPjbnmdUNvRhdHdeKc
69sEhYKcINYWUZtUjrBD3ip5Bdtp31EVDSrxvq9eVxP3O1MIvFVkQiYpSlkUSWjn/G3cU7QOmPR7
25TxmsYjvuFLQ1VSyR6tcJXXp1JVeAXORC7wlJPUehuduLosN37sSFrkXNfpUpt6p2o2HijUf9eN
jvxlbUqbGUfb61Ai85ZSXmzCLgiPG6n0/UQZujBdF14VSE1rPFXmuKunIqOAXUlrDNujfJiOw6Xq
j6NWFS+7Vtgy6WUYZ0POwPmdCsrVsuTtPiqWajdZhtskn017IvrWHjc0Miktid+yrmFbR5xYeevj
cxYV8XVJUbeqqopOiZwE341RufgkmsoxW2LZ3CMj5VZU4/Su01atwzDKN2jpip1HdXeFCzrvO90M
WzIu/XogXbvBY+i7pG9pc53nVN4VpWjQio2Op6pX4xkn88CSzrfqIEM8biYpg12IcXm14FmuAif0
pbQhS2MpOU9Eu7QJ13xYkaEQx85M/UoWooqSoQznU1E24YbOc7ueB9VWCZt5v+l4PaRhEdWrsCX1
ujQdviW6UJkOXbjtm1ps4laGF64U03Z2QTUnYorZQ61mcWqiga6qkclMItGfIg0mcIpPJ33HhnQy
Gk2JctW4qgSaNwNpqyyidZ0GOebpGNb5Ju50lPlpjNeKN+40GpXe2LLlx3PVF6vSTvUulq1+Y2YZ
J/mQo5OA9OTKKI4I7Fc2bLMojbrUL4W78EoGxzgaHUldD2lrZTsz6RUyYSxXY0zb9wp1nGSt5LLf
9HVlXSIbTi+LcSx2kKzHQwkBpJOWtqHMLGPzS6/amaYmWKqVFzFKCkqHPAumtroMpxKdWzLR00G3
+qYhEdxSY0O0iixrDxC9YPre9llsimhfmLzvkok0Xcr0nJ/kcTmDs83Vso58jLNGku5hWEg1JjnI
IZc5RnpKuryVWRFRt0UmJgUkOTGnAkX1ZdGH9ipsRQHr6qroHeaVS5uGoWNwKnsx9pDfG8urJQ1Y
YOeMNIukiQXnX9fDFNjEllrs2ygYV1Yu5rLQM6JbueS5S4eBB28LpMsbgRVhWc0Qlqup7WOWNKQq
2MrafoD8DMn7uKq7+vU4GLHqnHUudU1O5iRyHGDDLZy9Xuo5f9Vix6skMoVuN1WsyRmpY5nO/aSi
VJWlvtMjysW+wQQ2WEAGfTV6V7mENFZuOh0OYj24oNsbLOp7Tyrhk9C3zSYAzLBpa4jUybIY0adV
zF4qhNt8Mxcc93DkLlKpxGxySci7kqdN0ORTqmZWkMfgc1FSu6qLU2zNaO4Y7esuMTOFZOxJmPZU
sTexaPTJ3LvpxAPUr/jM8bnl9mHkpsjKng+ntvWNSSJRFGmO82ZFplJtmQ26jdSa7eOB0lS1Ll9B
Y6MO06+FtG9g/942M4Ca/HTP8cuP/zpvHsy1dw8P/vTQfNDgfh779sefr+s9Up4vet0THvWtyvBH
Bv8IA6Mgcv4GA/u6c/YzbXuc9Il+RdCaBimbcIyRCGNBoXD5TL+gCQRPoKxhcE+GYQbi4Sf6BXfM
BI84BlsBiEAn6Wf6FcHtMw7XNXlMCQ7hLfKH6BdFT+jXY1MdrqUQYF84Asr5SM++ol/COttrzcMs
dFa8XapB7QfR2zgZg4a+52FQvTQS8SFleWM3brZ1mSJcBwdeddV5P7oZUL5cNj5nqksiXk0kwZA6
9yguyzIpxxivvGlEFjVK6MQiYWIgMl1zC1xyalI1FFGRON1X634ixbqsZJcnzcDbJpktYRvostlj
JerlqtGdfCukq96gYIqutRTzHvccrXTVBa/0FIcPABzyXjaiPpmgzn+10BbSGy+jTI5Nd25CDEg8
O15nM+P4ZSRztfdTMK1HSpYzbnC9qWHvDdAQKl+F0gqbhtjZEwqLuh3riGKAu6q+czZvr6cOy+08
5jjNIY8fN+0iIYVMRbvKx8G+quKR3YpAsgsBtwlf4TBo1sC2+5N4qnyd0MlBZI/w1lYDa3zNvAfa
0Q8sWC8xCy+KWHfvB8AZn0gRAVEls9mEORHXtbeMropw0Rd5x/U2jlrDkqHpmpcTEIwzGZfBeWsq
GibKh+hVaVG0RU2fd0nXkuC44AM5qWWgxxUfndFpTkn0qjeF7JKmGcRJSIjZ534iJmEorFc60vid
pHR+C0kKlcnAm2FPvZxcpoJuvHa0IKt5yKeLLg5Fn3gd0w2ZWVmkbVyZmwjIxbDthgHjx5wsbv2o
8i6LAtO8dLKo1qYly42diT7Hra+3VvfNJh/b+rhdFkITNOpgw0fl3lLTajCGbo7HqjLv1NwBrzB2
MlsG4Jq1airfwIlNU8L6sN8LkZPLoC9YmVrHc+AqjFbbEvv+OiwWMSe0i6aLITT5W21yAvwLuSrh
TCKdEQVEJtFtMVwF2gV9OqvJj8ANFnxc5L17TwJk+zRYlHgo8ohcG1LWb2PiyxV1ntsEozk+YV4g
YKa+cicWN/0p4Yt1ayYCsclB49ZJ5KNlSXouq5dSNmbVIOLXeKAjkP7Rx+umqjVKRlGWxy1GxS4w
jxFoWxHLxObFcN+KjjyMbqgfdOXySydV2KWdiWlWhLE5Jku7dOlUkTHOdAQFS8YLabZhM9ZhgnQw
v6M0ztNx8GSfExzdakTLbGHzdC1bla+HruITcOfYbmszdreMWnUhhrG8WATON32vhjPaNPNZbtvm
JAp6t9aCsn1QV6pM6qiyq2LqQ7mK2iKvEu1kswLmR6akNk6+hswyySSco+6Wk3C5L+Ya7UmP5800
5fHORqI6K2eyb/r5xg46A7JzakqZhbCu86D1bA3so0ofievJMJC7oDeiSB2rfYoqxptEQ/23YXGT
A+Kx7nQ2UgP/5L1Y29r0TdLFPd/auTAy7RCX76VQ5W4uguHSTj2WSQ0UfVyBu7LXeC7GYF0uFaIJ
+Hlc70cp1QCUywG6C4o4SjVwwhubl65O86k3uwFqHwDmqNw7WoZdmBRBZ/VW8qhBKZ5k9WoIO3OW
Ez/4tarp+NpYMd7lFYRjEvYGylK4R6Du5mXoVRbWnWdJYGP2ZoHK/iTmJl8VgmmWFbOPd0Uc49M2
wr5KDRfLpTTS57sozOu0dWrORonjVTFzdRIMUp/WtWpL4FyizaAZTm5djdiBLA27o4Fvo+1Qq+V+
CSgTSRR0s4YSsRJVMkFFCYlONfRSMcchqqJ5eSW7Qd8yOaoW/NIrkhUulzdB0+A3jZp5lNI2D16X
DA/X+WTcXQ/n/6p1y+RgpB/bhNadVYmMJnbhuJa7FkX5xTgO/WU/VegU103VJsM89Xc9iBAbBJli
TAZKRBKjIQ+THhCIpL2SRQ1W4/1rXQz2Uky5OluksG+cVfEF8/kidqLwHUpmOfXvo9DWJ03Hw7tc
1flr7Nvy5f835Ocbne1zq+yDLAMq0W/Qni9C3c/CE4MZnyUnfiTg5iQC1h0h8Q3nEfhIMBYTznDI
wUMjUHs+cx72yJTgPhlFEVy/gGlfJKcANCfyqPxyAXc3cAiU6Y+QHlCO4bu+EZ0iFoPmBHUKAW4F
3wmE7WvWE1VD2em4rLKwle057mRvmiVBMaTMYE76IPKQiauxj667Zhjptqgay85wFUxQURfDOW7a
98sy7MJoeK/8VASXE4sLYEbzFM6Z7Hj5XkzFJgZnTLDT13GIz+kIR7MGwNbTFY1xwdMwz5HZVYUx
pEpMSYheLxg1EOFdUc0rE3o/3BipiiUjGrXTy1qMunNprvBEDoOwVqc9FsamJawPKik8yjxZhKwU
gGTV5ElpcOGunByKbjctRC4JMRArbweL+ub90Jly2LCwrGgyggw1rX0wzH0SxUOjVzkcg7kaGrVA
fWmUv0IVartU+7jVqZX1yNYoDKIuqXVUd6vCoqpJxkUNZIPjHulELnBpH6CqtzSpqhijTLmW2xTE
rSk4zsdCxiksjeudpKBAJXJooDDJdWHztJ9aaZOqiHpXpvVgEHClKajKejU3C2myzmtfHCs9KnWm
fDwvL62sUFnco66O30TGGZWogbs4MW0dXDJQySDTTVYESVCZ7tDkTMOT3hrAUVBzBpm4QEfiTSHV
SJOWDGP+BkrF0qBk6ug0r/vO5Oo1nXEJmptjEopnSivQgwa7NCntwrLeauCJJJMxDVyWi8kurxwP
FV6BkhHbjBsfYJ3EQWsXA0mrW650bjG4CfFouelH1N6VxRwoIJkhruosQGr064Cahjw6QCzSmPkI
jlR3lbiQVTnkaaOMC14GLYTPnCwtjuNdNZfofVBVsL9WjCraxKCwxSAXeBUct3rQdFV7jIOtrVGp
UBLguSv3vUdVmU0IZNM9+GgOsgu2uE5ypeLNEMUL3/ZB3bsdZtU0JiCwjEEyByVmGR+08t0W5wWD
tC2JKFNHRxseQjNamZUkmj3Ab1/Zq6nES7kKvSzYnsrGVTsI0FBkXjWNtYkZlor7ZChwyDLmCidh
HPJFOlRDLDfMdh1at9qVeFX2cTm+reYwWt6ESKM8LcOAhTsBe5PrWqB62Y4V1QM4ZYwKeRsLZZbV
UkSggOThIl/F+ajxoS2djg+579RwMy+Vm97mkSzQuoc/x7vqupG4dB7juExNgbDYjd0yshPGbB9l
cxDbkiXL3E5L0iE2+hUP9aIvKyEBwIw3ObsIliko93lXwjstz2O1AQUZxJIsgNNvkqavVZUJYaKm
STzBM89I7nq7QssUo53q+9o2PukeZfJtmefzuPc9SM1XVdHNYaY13DM87kGHGddUB4pmxE6telXI
eT7pqiaiaU0H/bJoZoJXU27UmIYm6stdhyMPiC6Em0+qsHT4ED7OzELiq2EnHX7UI8qhfxBQDtK9
VLXR2dLoOnfJ6IUzW9HPOfgYias62kisZrpC4RCyNWhWM1Bbhao5OumDxrXroOpFCLpkMbd3wDfZ
mNkSNNATNYHcfhzB0t+KDk1+7fIlIm/jwIopQ008mY2zIS2yYaKia7NlBBaqEz3h3l3VS9N095ET
4gYpopt0Mbw4KfCEw5Sphr3K9dDjtGhoXew6w7s5w62Ol2TUbhxWUDoG0aqzVEDGbZrgrpI0NgkC
9p6OxOcgideR2gwVa69iSDgmdUuufMpoAeKV9sgB9/u5loLs5coMQ1l88hfWUlC4WtCBPlZMDc15
kC19FeanrZZdlAW08TOo2qTKV7wCWnPQAxUmhZvy05I5SqGYLqF5Um0jtMTVdhmg5OGJI2geN6rg
qlBAM+e4TFyeh/NKBFEzHPOx1Gab54y/GWtCin3NZKyLLXifa98DRQrm2w5cwdepZx1OnVok5BR/
K0ieFiSGBou88gqfTDGHBoQZj6MZGNpiyc3Uiqs2omMaDZAEI0x8ouhYricWRGnV1TyBdhDaIhqU
28Ly9jivB79C0AsBuZC99oZddI3YmM5fKkvapLS2SwK0DNmYLxzsEYLjGX8aULyv6rJNojkcgfCZ
88jil66S1wzPIsGzfhjL6RKKowGqHZAuB949FFNwKDg/VyHgUz2PqZxDf4y7jiUeiOYejY6+CokJ
k8rg4djpamsGKU9EuKANa0MAFy3qddEGECNdK1OQT67HJj4Rig4J0HIoMa1pVmzyxWvEij4VYJOm
MH7Dqjw61k0dbzCxxaWHQC0yZZqKJf1o6vMRc4nWOPd0g2TzrmC1SWUAtZN2olkNFT+UQVXs5dRZ
0HenFr45rjLZ14BmaKEiEY0/n6WEikabs3map8QBQlzZsuRrodkZpHx/AILzOphB/YaO2PFYVzdB
KfVqBFtDPaYkSL/yENsWn8t68pvcjl0SlxSaN5GN14g58uDVVJ0v5fg+mie5jtGs0l5Hx0Etr8hS
x6d8Gi4HgmRSWRNuqn6aIcCbPPVNc9C2olezHOVLAJr62EvWZHaq2OvZB9WJWSzbsCEOtx5AMi2x
eTs7B5pT0++XoI2yDtcmW0Kcp52Hpp9xqHrbDehUa70XuD7zCyRP00LvY8ibNg0s46t4FgcQwqEv
YaC5RBYHHbCwPoH2i1oBpmdtWNrUx9puJzqvSV9ewNGNewo+ZUcPVLFtHmqIhGTEzdYZsfVOv3QL
eWtlu1UtHRPS6dOSLZDjYpbFVbdfWqnSiji188yslTYXlUS7vojuqe92HRrW0BAqkjgHWWqaoPUp
N0TK+qCCym1HWbyrImAIZqrZZpy6eqPm+PUQTwH4NN5E48LTIrSbaVAbERUpNL1IWo1iBBi2V8DF
r0FWPsmXZt8V+QylGpRys+hOJlWkuoccSlQRrDyIkqmXQ7XOgwptgyCEEB4avkCxW/MNNqhdN3ER
30Bf1F5bqbpXiJLhugg9eoiNzK+he9CrdAod3w3KPtLgfPbHcWNwdds3IPLoiMfr2ipQYYDtyJM4
nOg+n4GoDq7vD/3QTLdRKaoreEVfCC98ZhomT6V3ACR6atZAxMVDE6FyGwLV2po5bs76eileDz6f
z6q58iB1G/4euuPVhTe9z/jctvYMGGlFYbMYA1l2g4fmTN+9jovc6a3BZkGn09DMKil0PteQzhbb
paOaF1A2XB73OwNs+q0zQ4jTUBRhmQkeFBpUn3m4ZrMsQUUbfDTvIAwHnw295iX4bWnUccj7ib2B
uyyR3yuPuYIsQe1dOQcccFajMtq0VhtMQecoTNGksXUBTzscF1CCC1xclroDS9u2qAF4q0pMSTlP
ZZehsUeXPeodNL0cejmXzgMSNPQYza2Zk6p10HoYlV941kcdSF1Lg8shKTVUR9lCa9dtoq73Qwpd
2EBuKfRB9NoDMY23E7AbaGb1OX5rA/5KCWxWlEzQlVDzBDHTjOdlNK4GWj7kE7l2tZrO8yJX0ETG
04MeTbNVne8gK1aAv2MTrOui5in8Me+S2CqMd2NuUcKUwseQDm50ROXVNLn2whRzeAKEmEEaRmrn
BrSzPXptMEfZ1JIS2s0dKMo0fOkde0N1w89JZK9rK/AbSRp3DPwWhE7vbMZYO25xEDzE7cTPFzwc
7BK9HYduWtVjNR9Diwea9RyZc+Zrf1I3Q73pIGBPgcxCQ4zIMo1HPd428wxcdbHlGvhF/X6J9byG
FL6kqi7lGrxSP1YTPb5sFsW2nvZypaD9fgVVBYIOHwhYJdRQQB9rkdEYtD2AJyB2UPqg4LgrgFaC
9ExqAIgu2PEpBFdsVbcxrQH9pKCnulVN0kbRsCcRNMJqJ3CVUGTlTWyQPWF9k2fhggUkXl6fCp63
gDrju9bH42oWk9qUJp92salFakP/EvKChI2JtX4ECxCszmrK3kVtnMJftmxZztJh1jhpoaNbhOED
numdYcN1j0ewe2lVCtRvgr5nfOdzapKyKaHLZft4pVtGE1OTOxIyQPkgxgl19phHkGVGOSwgT0Gd
veR8G5T8bPq/pJ3XcuTGkoafCBEoBxRuYdo3yaaZ4cwNYixQ8B6oevr9W4o9Int62XG0oTuNNIWy
mfnnl9kNu+us4VPTtNov+zTsluQla/pN3E+5Pw7O0XLybyPtX3kFpwHZs3tI1gcP/3Ig07ay5Xom
NRKTRNebXMRmZWwa5rY0CLbmNLDL0qy0U98tOn+upvGntnvim7k5QsM+dtoejq6CC8DinPlOzn97
taV8OTszbKR9pNTZ5q7H/DI3LJpY1/qDZHuRsHWT9q0/K7HtYvt5SNR6dPAdDh8Rd3rDsO6smEOj
qn+kxLQIKcAPxDAigesgTkwUXsDMUcxXOdxlAtwjsBbKfD0sX9nihJ2rYSfRfSSwm+5FJc7L0PcZ
ihZVEQz1+BwP5Rp5pcl3mN2sq8WdtkPqjX6HB3bbzMVpMEvY5UMR5LANEeniVQNgwldWdudNFSRq
7S1BN2Ve1FdWEjSl/pRl48EeOhq1nhWWg2VjnWjmI0h67ob2ZDu9va7rBOrZXNFI2O0PaBs9BGp2
MskCSdN+5tDZEBHuaNrfc+EFaZUt4Vyp5NR0rFllczVsKIJXP6NWHQhQEL5Nivyh5RUP+r7LAyej
4+wX5egeiqx38DcpFSS2ow+1ckq/EBXEmjG1g7hQh6mU+FepbYLRsu+McO+57rdsqfA1suOB0A3M
sw21tBYrDvJnXWhVbjvEzAFFmBYXpQ4NcT+J1quDilmjLx3vsXbnw5QUR52XxEdEsclY8klwHdkW
Tf3K5F8hHRx7oT8XU/+i83aOUmPVYWbTAkdfbvDmNRvZKTtyx7hAhLvM0OWNFQCrKHyN58VfsBZI
5seJe76m1bHREA7yIn6eanABTVm9EKs5lFClTpzU8VaP+CvbgupVzYsuHBOvPti21WzhxbXrlswc
5sYdP8FXZYkPybeEGyi7bdcjOxSQlosSusPCVsJMeQMpB7nxIIM4ngRm7uLvrW4Q+uUDSVai0ZNC
QNrE30DcgNSQCSitDQAu2ERR5ZMdgXxAomXKiVp5KkaaJIvpnpuewIGxNKxRuzwriUsUK/3bwqat
NTAkJK64vi8dHq9Ga+o9qE26zPF28HGV8GLYuPXUb4QzlL8LYond4MgWiEqLiMsh4zqlI+4fVUZX
/pA4SuJ/QpgGigaTbSZss2XmdA2EceL+WMQ2nhk7LsXOM17G9nmZ90dOrfG1JE5Xr0EC4cmmbl+S
rUc8slae8vYQcGbvWJAi2VbFnONGeXncbasyHgLHsP7e7ql9b2jsPYBs0eqxyZZ+2RaDYQejkJ/C
Alfdbik7ugYZZd9lBP7M2ppVUvms4gUJc6hdUAs08QFYsT0ciCXq1LD8TmO3ihBUkU1uajKHAzM0
lGKw8BwgG2BZ2UlYRh8UKZ9bRs2+oSL5VJSzE8Y8U/dJZ/dPpEtOtZn2WskX2vXdtqZwVrXT8VWl
4uc0MyvsN+Joh33T2UxXreUopCSTyQdd9oLEwClO2rtxYCpgY//AR5L5i5DbJaN3fClXeQ16xbXb
tdOLn0XW7AgiAxAQX8tFJP6wdDuTFnaUOfVnOAT3DanqSEqlAwLVLHTKvgpoW44I9pYcpwzpMqRG
VwnyRAXi0BCoir2Ca3oclTxnlbMv3aQOOVzIAFpjjbTpuHF0fXRyb4cGRkCNFulPctKrroCqWMZe
feKAwCDwTXlIEtuGlfSSSNYxMDuJqCHjZvaHzj1jbkTde4gL7kVFswyeUVP7g66QvAblB/PqkAba
XT2ErTcWyPkIxLqlbd9ZNs8Cmk/HyUOUZiF7h2UpBZJlyFYW9WHk4K3M9MTyLEqS5tTRuIK2bCGD
wpECauc8GJS1p3H/wpqBB8TkeRQ7rhc5FjI4Dudq2zhAB0kcb2en4f7iWA/eYD73c+v50xI/Zwz2
l9Ph1QLjl+UDmBp3kUHPof1WNl1nqprh5A13yCTBssXlOaS4hzz7vZ5wnt34zk3LU7bQiCDVnmj9
WMxcIDXXTMjd4V0fc2tLRvrdsugecnHiG8f6RjwJEJCabaayOuwsRMJ1/hBr96AdfRwSe4uEy2dH
m4hx9dIXdAPRNOxov+WpWVdmTnxqV1Emu41Bzmcbx4QGrjsfNU9/06TflWY5Fll76oU44dk5uVby
AiLwtxDFroYCkDA4IHmp71uaV+vMIC7Rbvd7AnYT5Ep/omYOcfePLqTOvhl+1WcZbKo+dzI9sdZt
fF5ZW16MkD6t+4QVP5t6iqyF4Qb2KzG3G0TGcFuwvWAzwqwuIT9RJAhFcrAzrNFSIYQcIrOwLYWO
zzMATZQ/FUp0Phf94EPFfJgr646x5E5KtuXLUvhOWm2Hpg1hgr/1qXnMY8R6Gs4blrre6lYdlCf2
ded+Vkx+VeCLfK9tWkiEHXS6JQmQnrA3iec69wQBH+ITXftxbDFgWDkFgWFvk8niQZ7C6DbEbT71
A2R4Uved33TnBBygi6y9l9m0G80YDEDmstreexO8rDZedplTrCRv9rlsI86hpsCTRC64zdNg0Xbp
4zX4XNqArJKqSVZewke/hkIL1dGfRf2tV/MajuZLIhmot/p7obs7iGSHpBh/KI3EJafFc551UWd4
1C3Nfdax+7ZQKYzhEkI4DHMrO8Bn/Zo52anI4qAw0GPK4Zs7C8u3hYfLSFNoBbRfsxlEbonIqpja
+yFNP7uNeq7zTvlL1SabtO5+1RPgs7MKDxcHAFuptrICYqEW7/vSx9+HXKzaJH1mvffNApAFLRI+
YG4vWyudj3lSfGZNrQMGPWDlCci9dZw/9Z5aY33nT3Hm9McUJgl5A2jAOWIHP60m7DpeOs/0lu+a
1o4AsjzoxqFREst7WLfDgJY5YUOXXyzNXj0etxFkI3s9ZcPXCVL32uGpDPDE9Ss+yIeKI0TNiu24
8Ie46K2gSQB/9fkiosbjj8qlNt7nbCcW80L62ARUg0gWRoZAze4LKWqEcuW+b5fHvG6QIs1WYpoq
XxtWrGayNHKldO3tzWDI11Gp+Kgp9Fw/NrYW4YQI9WTbhhytmnYr+FFsV2vQYXIxyV0GjDaokET7
wUF2BBOi5VfQ1mKrGwLvn8UGtDS05ickb8wjr7U5smLsz9kxnGwey/HJUiPZQs5aDqVjdz+QeqiG
YG4b3sBNiadVPNrLF2AxyaZF/L/3zEK+dB3vvkFd+T61GuqKe9ZepjSOUi5gzlMFWGIq4yDW6qEr
qPLT3nqWQDzWyPyvalcUgctUlMzjeJQzktyISO9FY0PAHzUNjE0QNJQC2wJullguBOLMVX5CxQuJ
bTwGjgfV3MPdgOgx+YgNTjznO8K6JyQEcTZdqVdOlbMHxdjgQx61kYJqi1DnNoDC9gxTFFXrly2Y
Hgizj1bdSDQFakPPyM+6dDpf5vlXJ3O/13CUgxEcecCaqd3QOP6MhEhYyLovEQQt3wE2vepUWq+i
r9fIKnWRzc2mHOzHmJDvXct+IpseeI6xQuZCMOBT/lkvix1An0/DrKW138TwuYkw9laco9HFQqDe
KWzfMrFtMZpnN7UcSIbD65BboJLpfT+Ru6GlOsRJdDYJ0qjIjJA+dGDd/S4tC99SvfKdTKxIBSLE
U5vayvDit+YVEsZ96XbfCtt+UqI1Phnr78bR9h3ppg1YOKABJkH6EwL+wpAXZM6W2XS36JYjeQBn
poztbiOgV0QjH2ioRKPCfJr0GhRICRS/eeC6bgO9NFDQRC6+2t1Za6hcvgI/LH7VraoOko3EH5e5
3RYJTZ/AwqinpTLTTlALApicl3s5xAVE34bTXw4OMtAZmd0nkAxjv++cWiCtCbgmLtPsaWppckdG
q973Xo/Ar7ephVeTt8WvsgMnDpIutr97XTGBCAYNp3FaA1m08wMoBwEle6QRK8vkU2Ipdhhkmm6J
YTjzTrk0ZAUr7NwJiLNby635gxkcHsqaiAwyEEEg0SOtnPtTOpyFdnweKJo2BEYKTyqVS1RQOSJk
RLPHEzJwC7R6AxL0BOgcZrBaIHz4ha3JdlEd1M4WoVS5eNnvzlOw5uD0Dy34lLPFqw5sqt0dIHu6
8Tyr/E1nluwnoluwwGi44Kcq7zEoqXhz1JO0sE2pfM5lsmxzU7Vbj6XzjsStiPLBs1+sxGVDyOuZ
vLJ8BDnTdM5Zg6ruBlpb65hM8yZmdb8mvDvDU0ic9UnlDr72ShbGTeOsSldnD5ZuVOdnYqBDgFUa
X0pWs0/OOfjqZYMFnRiihsoMUBIsoe6mueFbjgLMaJaO2jtIVeMlbF1YYTY1Kwms6SW3+2wrZjI4
ftrSLJxqCcuu3LwPnCYutrGVWIFFZTkHdjLzfatT9rsUSU19XQysDPjg5REZEjjlRhRe/UiKXgPO
xgXyWwOfDLLPC0HaRgZTMquvZLLTT0jQ5lGJ/EMT8jaFNJTP5mciLScscia+MqtLwtaGqlmoefmc
FW0NjzSzj1m59HBqpYSnwsU9zdwZBI3JTFg0deZENiSwFVDmJMp70eHpk+JRd/eWhGCS+C7tu3OK
VOocqXF33tGhTzZkGTZVXBiYggrCnT9MThba1TgXj9wdnXIVD3kGxD+Zql8kZuRn3HvzbmSj+WLH
BeXBVMX91xiSxCc9lBZyEBNbtD8ZJY9NwVICss5kX0mVL1/Bl9Yigg8ziL2jPQumr/S6pfT7DHcZ
H4DowZ9mp58gG5XwyHXTzfCGWEdgJ9yJxdG8MNH+LKZkMj44vM7sEzfFg9Ah/9VukayAGzWkxkWc
kuKx2qZQXfQKtzF9kQjY61BzFBQEcQVjE4113FtrkmjPWbkjahWAUcxwneZhyNfFOGoWNcwbirDw
oAKCKax4GamuYrYPmhO+aKcBTPrtImrE1d7sJpu+T+SE9BmNv9uZp5qwJD1yNGICyuULGPavMRTc
wlcisdIgboqlWw00YXJn3N492eM5EpwQ9HhnfXrjAhIAPND2xQDbAFoOAfgCN5wWQPxOJWOmyqFt
VORnXVnIVUqrwmML9nRcVkk5QlEVCUdYiz8Ey8Gc7ixJxQae5BiznEeEw0aHfTVyJ8pA7Jb7FFZX
IuEkyvbooHpDHYHHxeSbEHkhjnM9Lsuxz0X1pc/GecEMaIEsCcGnaT9pUW0RA90o22WAc6Rj7xet
tPgdO3HTA4uvx36PCZQnmU5WGfQQjoKsAxMRWLI20E9Aj4w+6wfZrIU9VFPYxwnAQjpDT9qOnj38
4hZFssOG22KHRWpe4hk4hJAN4FSPowxGD7n6US58bKJm8EYPakLFQIeUnqcfyQBH2q6HctwXSsFZ
rSF8Byp1xyUc4xhAju1Y0l5NYPWApTVl5xvAsoHXW619xMkcuzDxFNSCIfHKKSzA8iBkLOZG+ZZu
rTxMnHg8iqGT7UFToC0bA5QFpGmeUbDIdQudWjCsHLiXRsLvyWsFf1t1mVqOVt8a96mmFk8iIVR3
74zGtYBxDpkIiALh8eBm6BQcIZyD+RJJQoc1FsJFygzQJWLgzFrg2CuXHzK3AGVgNZPZkhJS4ROS
32o60jGZ4NoYi4LmcWKcTGTigHfMopLAlBYbUUsB0aBBpU5q5dHMPbzJxIHLEJGpgoM8uRZZ/Bqw
jRdVWW8BwkaD1EMDZgdiCGrjkgDIdPZzMYCufeCxcCJFpldzW8vTZNUFDwHwOBPImzxlAUmR+kco
5yHPVNoxANVGz8sTiKE+QRimsxdpFipPIDKL75kwqNab3TRtnwHLCrIaHAsRvt0nTepncN/iT4VD
l/JI0l6BLsHfsiCDlo6w1kvMejhEU1V+ca2zM8StNMlWrttL4tsD/vTzZA1ZEdhyTl2I1xmqn9wi
TT9NREK9suqsjx+cipqfczvGJixpDBB+sJR57bWbZIcYtCwBj9x5FpIN7WwfWdaB200RoMUQ/9zA
KiuoHKCom1923lo0gO87uIF2hZ78Gs9ZDX+ZKYTMNSbgrhuaVXOAIiAU46SpmeDgeH1XrBPqys/e
bGlvN8xD7kQFnyorKKVLs/OOjvCaTKIaXCvtVD6qPkUfxMgSuPhejqK9vlmcFOK00xIfiTmgM9Sx
4ywC8gLoOElkAaGOdJb7MEP5jg+xN+Ch4fC8UQxVpkqEqTNOp87GevrIXXnfk8a2jk5imSfdQbTB
+iEdEtSLS5OADaVn+S1Uo9FPZ3I3McDAa6ZjuVWj5waAu+Bho5auLgMtGezVktRG7BoL/aqjYYJx
u0NmzH7IRFEtm7auuEawXEHx6VWLgDvhvcHNLHqyRPbseMmXjg3IXVtFoXzcFrwCGkfs0Z7QKBLB
poNyMQ7Ddk72pHRZcdyL+CmFQUGxpuGju4kpRzrXE44NIJ8xAX018bQOkZOK063IpRn2s4WXJWhN
PPfB5GX4b5D3znjQea0hgYKQU54oqIaDC5ux80qd92t7GppvyD3ODFWojDU+IchlrESSEfVSlCjq
DCs+2APWIYZfrLtiwXsijTfBjx3UFyYsxfcIy6tTMXqQyFvL7ZCaMkOto3GccHMRKyN3gmojHfsw
O8Zeyc4e0nCoWF+sLTLyF0rxtCPpUsGgFBPuXmQpnWs483a84ASVUiNMwj31h7zOAZ+UDoLVZZLw
2U1FSBfMzcTvAIygtFDidvSQIXrT79jSz15EoIZoZNTTvtlyBa/dL8fFBYZinBqh0Zz2Y2hj3aEF
laMNFgV1E3I/pCohu7SGShdwWjYK9Y0tsIGXZu6yfrOU8bgEbt0TvQOUteTwZ+c5hyrWcAsgTNZ0
ZcMCA95Z+2+g1yu1y/Rcmvy2dBkVOva5i60g0nake0Zg31KklRODI4oBr0yr+g46VDAHc6S8YLwT
GxWNU5Qc8y1dUT+LqqNMw/wLhMBQBmPUbz7+lD94VnwJikIE445A4lSgXujtl+iB64XXebYqly9W
9x3H5sZcUYv0ZqqSMwcAOPjbc28nTNS7GKBPE4biRYhhbKTpr5Sg5hniJYBsrymqUzuRhP5dM/Z3
/9wrq0vez+lySEouhtSol7aguKEcMkIN4mpes/20H3xkdQJyrJ+ScLwxx/fb+eeAF6VQGUlMgRtP
Q3SX8otm8SuyjeXzxzuF8vg/V1KAcXZQ9u5hTS8ODeDFGXVNfRbJo/gBHngNhsqvfptAh0WkN274
8XhnkvmfM/r3pN4Ohxr/tycjzdI5Fg2hYdn8zqASwpjs1VCHjd0fvBFtTv+DgV/bs/OevB/NI9Lj
3BaUSiDe5z19U002ZlWujIVqsvNN6B76db5uwzGMfWdlb8TDjdHO334xGp4kHEyHYTn5GSZ/Oxok
UacQTpdFfbSEwzM07/H3EtJvbJOuiixwoNP48f08+SKoTr1a9fuPP+DPA+O9HV9eHBj8hEIBJ2xk
oa3BP2evA7HWnblxD/4YxLWF+1cBIXdBqpALVD2TSBUrqYqonr8PDUpddIusRn5jlD+W8q9RHHTs
RpU6iNuLqaBrwiibpGUhX6tNvsvXZpdt8lV7Y8X+uNMXw1ycD/gYLivtBs+Itcut372d3bjDf74a
FyNcnAnUQeeFzjCRPiIrIICRyqOpW6u1dZSvy50E7vwwLLv/8iBcDHp+Pd8cezOD2G1STIvQrrij
NgTDM90b5kkuHz8e6uoKnp8NAN0olqDnG/hmKNktBWIExUChQF5t2a5XcfNvFhGlEXg9CJobUHGx
TRmjaoCyW0RDKH7AHeoeiJ/AmpFTVYZA7VdeaKwbg14752/HvNg4D1Ir2ihIKCDka+5lEWO7BP0N
Pl69a8fDgVsLdIehqNFm53LYN8sHy1k7czOiKD2co/lO8E0cpqEbNL70+2eUlqeb9vONMc8v+rtn
CnW1b8e8ePHnTi3I06V5BHV/141REebrcWWh1DTq1rdmSK/c5HejXRwQOpC+akdIZPKrWcFNfop3
zZbBh3tBGqnalndOoCIr0j+LT/EPFuQBoMFTf2if6aGKnBVQmO3H87+ysQ5HO5tzRbN7bnv7fsld
lDwyG7BnGNvgtlJUTKije8sW/OGfYI25zWF23HMLyssTWyXOpDxdsBCtPJx6jJoGwXL6s+31jdn8
YU8vBro4plwaADzEziNKn93mNfYeswGVkr/HIg3/zbr9M6WLdUO6NDXoUIOb3lZmRVQ6bVyqgaXa
6fLr46GuXou/665cgo73l/VQ0E7bs7B5ttvZM6o61+k9wBAUNfqxj7YNgfdF/vcGB/2PbYpf7Tj7
k875GL+5iGgvpUCYYHbcLe1HVyJ5ztqWAwxC6gt0RbyqEq7DnEC+n0Vnbjl71w7Mm/Hdi4egKLNq
QqDEw9nIJ1Jlr4Y02y4bHx2W3ngArh0ZvGwuekKjyRH6qryfqrSBlgMRQGlGN/gJciNzIaKi9oLY
SfwEDWg+3sxr9+3tcOgh9XZlyy6uKzSM4KhD+gEqBX1UELqjvulfjMJsgRjs3ErZvTidS5+2llYZ
7CzI9iF5aT28K9Ny4w5csXYOGlT9Z5SLpUOhKeBtF6MoU96LnD6kxH35/03kYrkyCEuEFykLF4S9
fr54EOdbAe6OIQL4/w11ceZHJWwU22E2KDrvpgBwbSRG8W+2/58lkxcHW6Oqx3P0ecmaB5Qb+dbY
7uCvP/2bqcBZFJxzJu2LZ3DKywTZioqDtx+Rh5+qL22LdECZFP9qzf4Z6OKcAV4YW6fCQKi0fihK
99XNpm/c628869cP2j/DXBy0ekJzIm1QPlWnPBgqZEfLcv3xkp2bdvzhB0gcZ/zoCMpiyeU7EJcx
0pBWVsL3kOshLB/NikZmj4Yv4P388RNL/TZIQxEtgfRZAN0lD5ag3dYHEqCqcNcF9cP4AFwku/Fl
V5//t192cQdmVI+lyOJ4IT2BnQ1Rob0tAzTAWC9Rtqnvi7X7/PFa/BW1XPpEb0e8uAo14DDiDVgL
vZshSvozCmaiYat2TiifeDhE6WNc++ZI9+mNyV59HlF6TKDawPrQC2+snirYFON6oQ2l3lY0LFBz
BEY/ujHDW+OcT8MbA4ckBNSq1j2b1LaAbu5Xzzzw9j12WB7ybXxPTEQ3t7aSnq/3Hwv7Znrs/bBo
8jOljZFo9rBltW/5gJzKLhiP5Zr77snVOFjoKVYF/X64c3d1qFa3FvjqVXrzBec/fzPxFInH3kXl
ZTipZLlrc1mvmlTKf/MugJWRLurBORUXF5ZZPEtbt8IB6oHM2hBRbAt1o96NYf46Dn+u5z/jXFwN
041cZQazmYMpbJ7dV5DRa2TyD/xHEjmh81RuUSlz1wUQ9iL1+9ZFoddX85/xLy4KYH7LHQ2QSL6W
qKIKPN8OaghiyQas4Jch8cXd+Go/zSsdigBQ07H55T4Qy7/lr934DufCrDRyVAnKH1mYL99VmQVZ
nNxYanL1xqAGHuq9C6GRn//8zcGRHgP1mtpeiGY2oYuoTPpZGIdTMEVqClBC1K5S6KfkxtN/Pil/
7DB+6IkRG8fIufR9JfJ0QDoSHtr9L5RkT/lhtB5T76n23BszvLqGb0a6OEu2Bk6tGUYashcO77rU
Pz9+dK6uIJonOOeG9RBzLg4LGioVmYdirbA02Zp4G7StXPUsvzGNv5TXyxXz4LozSH0uckoXG1Wm
E2mFwkZ5T83WW5mNF7C1eojPOnfwXwuYCLjQnOostXsI2/94r5MBHUrLGt4zW7ZUoIcU7ev71q1D
K7O28yjRXPkjDfPaGp57TKBhKh4XKS/WUDSpl00txittvUq8dI+ORWsUDEcfD3N9EQkUPSo5dfDP
+9MOZg59XFSMPgvHJUTJ2H159AKxRvO2z1aY3XAKybVwx4Osh1ZjCEFs+2JWS2oGqyxhjWQRouA1
bHdodojkz4Yd1bb6Nh9QiDC8wCg+fjzNa0f+zbjk4tkgzeR2ABS8sBmQguqqMBHj6uMhrvoS0IAx
MQikEJ0vLHoaK9nSGRb9/G4UP9FnsD7pYxJNPgpMH7zTeUnRI+i2tn6+r3/cAyiyDsRnIdDB9v0W
thbc8L/8eVSl+Ez+yDIdcPK7EugeCKCp+jdref6NM3TM9ZjjXTwfU1LnNE1wMmOgW2i/6Jfx6cZS
Xj38b4a4mJFVuglXMdzgSTk4lUADKnR1Sqr+wRncfVXTfWarRy9xHslsb1B6eAdmvPCHOj0uSfGk
26G68dhcPUD/+SLXvjhAaJfloY4Fk2YKIFSO1Pk2kUl96wyd3aI/t/J/19Y99x9/a3s6mi6WAfwS
sntnt2yR/g6RhT5gWwP2Uq1vWVNy/ej8M97F7R/aTqGX6FkTWKOfQr9DoWZkttVT9sTugM/ct5Nf
PSLF9hLf3VI+bq3ohYfoiKyGocUeqzwPDaCsDOXPN87RNS/UkxKNCtG3B+UAFxYiBpKD6k2MAa/l
dxnF22SrHsZ7C8nPj0f688BSck5JOkhcoGmOfeEGFkBPh6ZEmWXdPMgErJFE0RL/r00ChXwjmSNg
hKAwXqxYQfNWFOmE8m0BMhlJCw2YBalwFInfyrNecYLej3XevTdOkF3mbqzy0YO/iTrsJSRh7UUq
QgtbPGM+CaRZ5WHprW5lkK+8opRywcAuCIaE2qUgN8pxGorGi/GKmtfq2QkWvkEh+O4cfTKgPfde
CGB5P+9v2aY//a93A18qcTPa9U0im9HGtWs+S684l8UnKJFBmfmIkqBJlzdO55UzIxwUHroO9vLs
xrxf4mpkHnJqXRxqD0hJcUK1jQ9p7sbJvDKtd6NcbCRUamq0xg3v0wEN6fZp+Zxbq2YefAetGz6+
BVecCfpusIv7ho5ZiYsmUhybh7hvhVKVdbwt9vWWhvb3WzHmzdEuNJmExiDEy79iIjtI9iiG2bAT
yGJIxVXgPH48t6vrKBx4SQSNWJC0eb9bsxiLLm8wmClr3xkeeutOdWI1Z4gOhvyGHfjzbcQ6vhns
wsQ6FMSubuY4RLsqn1l3Nfn+8WyuSC3vR7iwsBMBElcWNbJOW9Sq6Gh4SKJynQf5QfrWuv3ZrG85
0DfmdJnygk021CqnEr3Bf3rsNCv8Es5HDvOtv//CdLJ5EQMgG45uM8Cv0Mzy3Fjr4yGuRMHvVu0v
ae3Nq7i4mqA/5ww2Nw3Matiy0TcrwBM+0GRUFK/kM9qOToG37jZ6ZYcIeayTs1JhFUxfPv6U848i
XHgK7z/l4vXQnjuCnUjPV03dAdJfd1v6qQjrAF38X/uQBCjiPgFIj6yHWzt59fDglxKcc2yCZ1pc
jD2kTdOzgVlg2vwx4gFFx5oAnSbRzDzIUZYb5CFHCcotSfnaDqNVHrwieLr4keuLHUbJbG8bdI4N
efqqyS/S3HJJrrzIEj9RAbjIQcIZzZLf33GNiqG2baoMVvw32mcJ9pyS1xv7dl6b9x4enpA3Y9D3
Y+SAIBe0alcRPRXPSFussxC1YAhcs8fxPgnjW0/ylXfr3XgXexUXNfqnoWNdNKyGA+i/+3IBg+mj
UCdqNhAEIxGgyV7+NO6B+30811vLed7PN7el8tBDT0hwMXX9YOKtzNGn6lZgd2N651/GezuG2y5o
vZcJFoKsqyKXzHuXFp+F1x3LXB/kyG6SHecN+r83EDHs+xFTPnW8LjBicVB3amM2MkQW/RT7aJR3
O2C+cubfbB+7DAgsq6fzUGI0kOf1t+qQbNABoA/spzHk/0Pady3HDSvbfhGrmMMr40RlyZJfWAoW
c878+rsw+x6bg+EZbPu82lXqabABNLpXr+W2P8N9yWzdr21v6Kmg9CUpKOLgqX7uYRsChaOBGcER
bvmd7qlWsuNugGSeAXmTHBUm/z6zxSGCkpcugg0TD1lq4+U5WJSiWdRt3njs2gKUNZ9FnUMc6e8u
iHMj1M6Dq9w4Bp1i+53uaeH3GLJanpcf69wCtddmFPBQI4YFMB+ZYVZYQ/f9f/OB2lLgqgtB3oeF
Kv3M1nrfndvKu25iJa0694JK4uoMo3U133G2cDu76R0pYchvxaf8Wt9zNs8qRq5E27k5Kosz5nCa
owrci4XsNi/JJnBqHsxCZohZTquztW8D7FG7mXF/kr96vovPrVIxzvHRZGCAS7chcILse4JoDug4
3qI2e0uG4P1fltQAxAR6RSiL0mWvasSNAMJn3x4/QebdedFP306/CT4fV2XzwXrKrCQHqLDhFQWV
VOBx9RNieHHyhlOaFkAMc3ZrBw8ooFjpbSS60zF10Z3QDxgZd+IXweJtcSP1x0RnpK+X4FLt3D71
TXW5ijmQgit4PfKWaIVWbIP9O/eRXvZO7oCog7W5LwsZ5xap76l1lVEOgKnZYLRVwIFVOXEK0Q1f
50E5fcxLsP6xrre13b5cZCpJb4SikvkKTrYtOJNAlyO0f32BnjtFXW71aMxixeMRnmEueIzewgqj
a+AGuh6dl9c0saLjvCf4BuGE5FoES1uPY6klkmgPo2jL3aEo9I3Cbf/BCBGLwNMJkiZ007nOxlCu
eryuQYKS2xj6mk0JkIodr/Ut4wBb6T1KqJxj+MFAoUQ0aC0JBcQXfJ0ruI23g1MFZupVTn9QSdoT
uiC0eIw/WtPwcmcGw26Cjhlr/60EIzY7QIsCD6Gxi7KTgTmHoZ51nJZG4/QBKGEn4yiHExlOtlQF
ZEhD41xf35XKOoCYC5vUlpNlfySIbvB5ee0BhfXwSfFtEM9D78gsH4TcrlprVqBuZrIR6ys74cw2
tfmyXiwKkBCDUEX9oVQvUfzEcO4yaT53jtpqIWbxp7HCFxWPk9UfAHDdxLYIRp9NsS1soJD/obZw
bpHaekIYSbGiw6Xxk7dmG3wYaF331mCj/1d73Ybh4GVSCXPIgNArkwRIoVCZAw/ASqOAK9h5HV1/
J6HiZcr4cNyu9liurX4s9MsgEYQKm0z3GcNh4jo+RqDo+XfSv4X5y3VfSKBRNyvUZJDIAbaLJ+Kp
5Lw4TpTKj7pYyHW7wlClmv+IhJcMjRAwi123s+bH0g71hXD5CQPXkoD3f3QzKFI61nOQYeF0ziw9
6UBUo2rwpGmEe4ML3jMMYTK8WEt/DF3Ad1BxYqG0RLnhT/pQgloJtEqdBUKsDYaVJCiwffBbMEw/
IQsrreDR+Lq+disXtMwjFUVPUwXMXqB73FDWqgNwAgUOBOLcWbJLeUPmPzCL/ASqjw635zPHsnl5
z8AmKQ8iyHVFpbH9TTYXGBnCfVk5kwWyYDu1O+jaaGb4AvGUB8ysm0GxYZ3F664uzJKvvPiKVQjG
zbSROVIoeZfcxKnAU281rwTbJP1KveTHP6wtVhT9aB2qliL9ZENVDYxsoMQC9N/3GrO47/cRjg5i
T95EjyqjKyCQx9H5hgOseWGPnC0LB4Oo5YYeLE2YRoZ+GcgyzAnaP2iN237F8Ye4a8CLk9SYlJ40
MyjB2mV2PDRCGG6TQKV/BjBlMjyWkGjJ1BEmRuB8r8AB5sTbfltZvp1plj9sQxcUpv0uQwmY0Pvo
ZoB57+fqI8X5xvoJxMS1n0B96kaFbAE66gEGcWR0zzove+YsDHC+yG7mcm/FB8Nl8veu2aNeSmNf
jfEoqIGDsVJL90p33DQDkI5uZM2W6oY71FeZVZXL762Di14B2BGPBtA9qtRNn4sduMeRsTmkzzwj
uY92vqt5oo2p9C3Dw4uPStmibnYdjPyRHMAWGaTiTMzD2yAzMtzhqGGCRTPLj87VzRqUD2ZiGxww
gYxvenFokB+gQVNA1gSg9g3aWbU0IslXEsjFIGNUQLH7M/7rG+tkQ5bFE8IDLfTzDRRzwKeoGZgy
Zn/EnA4YrUZME+NZWIqs9byIGPiBGUacDbjsydzduSkIi2htoAO2z4EKDFoaWwiN2gStOvSInzQB
nYzoNSOoZoUQjaifc1tuU/0xyFmAsss+G/klGroMGhIOQSMSv8tTI6oqRUAVK3FkD0/SChWFL20T
7caN4fgbWXbQ+RWcwsWkNSSc/nr+CsZlgechzAKclcxTxgMMUYOWCis+FtC96HA12EFbDozYubxb
YUaT8ALQFUPFQUx92LnJBi4s0hTnwVyYGhBC5Ua8naAM5gx27gybGhTOjNfH2hde2qQCtoPsA1iD
WwiFzq6Mk1dUaoZbZM+dnTrEKyJqAzFlHAMnKb3Fec/VRtiCpgp6aBz2RFmKjRXU6RGDSxL0GAPO
hNAio4BxkdPBpA6LKApq6KTTE44tOFLAnoWFlCH9pfIA8+tv4HoH/cSv6wfO2uotDVGrN4ABC9PM
XeqkhEZzAJNT8nXdwuWBAlcUINPQRsc7lM58NA57nYPWIMbAX2bltqmOpcrIANY+0NIE5YSk+yWm
XePUURUOWr4ZcHbaRis/IXo1hAMjgVz9NAt/yI9ZRIPU93KD3jXwW0JcvUJxN97NHfQB9QDkVEVq
cIynyuoXWtijtm4qDaDG0WEPYj5Qm65R0v+8/oVYy0fupIVHgKnpoIvA8qUtd5+CCj7IblLxKBn8
XaCyBk4Z7ihUNX8Eo5+kRAiHKXsMh+8AvCTXvWEZoErbEbi3Q1SGUmcUfkTynVhWjONgNaDJ4wEF
D6RY9AMiKgKoZw8wkIGBOZIr7M0bQs993Y3LMEMKDeJZMtyG3J0G0LWEd0KaudSptNdxevUxCAUW
elTb/jq8YAdFEySRIpkypi7ICup7ObCj6Ei1SmHxIE03I19yrjtzmk49P0LPrUjnIRb3ZMtAaMmJ
RZPnHKhYogYEvrLW9gWPdwBpxixmmD6OTmGHrmZ1/lHG5DhEJK7/kMtaO86JpbskehaxDlKuMOzB
Q+9Ugx1scte3WxP4AtDz2JkdOswMmezOS8dRhFZFA4KvdGEY1EtDAIKXDDfi4IxPINh5jvapnXlg
i7Bn9HaAYLJHyJkwWQ1WLmPi6h/T1KlYF6OeQvORjJ1gItqOnAQ1HP9Oc4qt4IhgYjVZE5+noLzw
FoBqPEc0vLBPmfRidQuQ7ibTBJNN+tjkbqa8CcYviScazSjX9oRUE7ToAmO4/HJDwtGFVSqEoT8K
jYUYPFNFtivQo+aznwpQ1tcjh2WEiuAugNYBwM9IAoALNqWsdbKSf0qS6uVf7KjAvaDfLyFHPg/Q
SQABPIbZ8dXkh1AF26rypHYNw5nLfgXZBvIfK5Q3FUg55VKBlc5qQJ3QbqtdbIPVgwOgYLBBc3UE
JYvNm/Fu+IcXxrltegvykGfgevCtyU2HB+u7r4K3UBMYO339e/3xkPz/IhQ7KQqkSSXr2BGdNaj/
voIsiGHk8q45d4XaYn6OF6kSwBXAe46gvLF0TbWvx8PqPbD4UlS6Ico5tFQy+CHqviVmmDZBRTnH
E5+vuON1U//L9v2zZlSqAXBcOICWCDIUeOgG+8brN4Ob3Ymbf3jmni8clXJMwZTUoQhL2Uv3Xj/x
32S6JvKgZ+I228E1PMnK8MRWLHY5lhEYdAIS5WlY8Rkm0BK8qOMAZ7+smsWgMrbY6T13eRb+Xkya
JIgbQFY4S3CxcSC2MYEU3gJTvB04mP+1J2y6wQt27S7yJjfpLX6j36CAcaMdMff3ltmQwGWckoxY
pamCoJtrgJAcfmsgIodkqhnNn4z4IWfThctQJgcPDIZ2Ls4uPU4jyIGAjWiwohtS+YNywV1qgm7V
iWwWvcKqP3+M0YUK0EmVsRJgEAxTABJQV1UEybExBNaAsckvSzKI1YUhegfG/KDVOjb5EN6rKVAZ
qu5O4WQKY2Ql8hHqOVZdMN5/LOeonSjnYEAdyBmJlps5ZRhWbFm35npOhoK0zoOmAt0D6oQE0LYy
BkikoH44HsD+9hE5Blhgd4XFWTKwJ6ievhJoZ2SnHgF4No3FisnLziG5hxa/gTpAwcmeQPICv4Hb
aI/dS/gFVRcbRHHQEhBuIKj1wnniYT5isgO0dQ8ZY0usZ4ML89SnJdDnQtBgHj28bQZRehe9B5vz
jBf/I7JZML7VQFpYoz5qFGRjNvWwBsI7axZe1BS8m+FzPnwUfG2G8t43WA5ePu3I+oJrAcUYHmtN
v7Z6MYtwhSBrOYg1OGpN0YLM+gMKGI7/JaGGih7IjpyyEPNjIeFWAwx6u6heCKJwyS2UViEHIm8E
MWj0ptocbZAs/qos46Y1k+3sIQ31wpv5RvEIlIvfQ9PWGt+uH0mrAYZnmngKMlLUPE8DwGVYK3WC
BWhtAoxQrQquV88JqtTjhgNvnZltwVK14TciVC/AdM+4Bi5x/Vj15Q+gPnrSh4o/8vgBIrovqJLP
dukm92CEfB1eqwNvQ0TL9Z3rXq8F2tIm+f9F7qOnNZT/JthUu9KFjOK7X45ES0h6bFDhMiEVcxRq
5OdYF5a/a7crBhAJeQPKBpgnODfNp2osKEEFd2uIozx0wlfQs4Ka/A36mlFBqgFWDdK/pcvHIaR6
+JBDxQ9UT6kbbaoTlZr4mWU4s/4NFEg+IgiRMNqCJtNFi1WrwTHZc03m1KchOkyz7Z6CYw943hs4
kd5YB8XK6Y/5BAkjzroCbCw9GTFnndK2E0YElYG716LZmYR/M6FBQxfvDE3lqYMX/W8Iz/gwUccP
ofheq8xRoIsuGUS9yZDF/1igdt6QxZE01nj5xttok6V25el2DRwU1GRx3GyuR/zaSX5mjdpmqTaI
YdGgwBCo7VcS6Y/plD6FQ/QJNOfPqYz3KR8eyoKzR7HypEo5gMmbQQZ2OdtFeUxtOw1ClagL4Te0
NpnThiQQeJjIUat/YUziW3YxLO6Km/AXq6qxsumWztO1omKO+RaygTjl1dkZYjzi4mxvaJV9fZEv
0fjnDtLP+2Hk61DuYEfC+8B/7vFuBDN6iT0hf4sW6VWhhrwXoAoDilBTQ80ftPQibhdW9F72mKlf
QjLRxQkHNYcpnyQsdVObqhdCThnDAPIdsEZm/i6BAJDJp8haY+pgk8H2KvQknJEv2IYPfVnDVYOe
cV2wrJCTYeFXG9UTlAphJeEVJ+4DaC0CT5czHnprN/NZwJCfsTBTpYCfJRyWD0q3PXTsLGiy2L1m
anuSCVae4cw79ROMRZMd7/vn7jZ08GCAruf1gFr1FgcEUgR0jHS6KzVLPShqZZSLRA6yRtOH0X/E
BotOa/UwNUQFCDURE7snHNfC1xxEtHmTwUiqf0JFBrLVjBxjzQBgb9DVJSUvRaMKzn0zlZqmkt2X
zNsKWXLdRoyFWj3eljaoeNeNTMekKmzUpzQG3+hoOJ+aJznRLWtzsfyhIr2CkC4/pViwuaoqSwQx
EoRlU5ZH5ECmLnEQY6HsjF4oQDF0U60OykHvQVgFj7hbf2e4lXWqTwLb3x3ivWT5aHBnGOT5l6AT
RIyOojyJPjRNYNVFmgTdWrzLI4y/Kj4Kr5oIqSzF/vvYBrExCLl4jKZDbe98i6VKrYxiB/9iI7NL
cPpkORr4EMW7buYShoiTcGmHunSaOMMTJoYd/aiZP8mjOzC3wGih0ls6ENDzOt5kZvZrG/ePUczh
njun5RwUmvLiVNvYZe+Cne2AfTwUmElCfde5g9xI5LWO6GKSWTYNe/KGTQnpOyaDEfHuIop+r7JB
Q38GPp1jMMfhSYXhsMZrUa8KQV/KSi9Wt4SkgWXCAN0zBpXO/TVGMGkXoCN3lJrvH+u5DG9Gudec
699ydUvIwEQAm0Y4dKlP2UHEFQ/EElui5AEQiO2hnK2h5U1heBiLr6rNGPfAWsEPvH+/LdK1sLzQ
Rj83YFH2gs1wzKweLzPVTXesBWS4RhfDFDBABCII0J25F37wkNE1Yg0CnsGtb0BXIuJt0Fj/NUyL
7IyFc9SZ2WTK0CcQJkACWm+RnLiJJ4FmQ97845myMEUdmXHlgwWNhyldeDL8+0h8EbOn68Gx9pDE
RUmYqwAjkXWaYrmKE05WoQCFUJdcYx+7xo1qaz97R7JQnfml2eqRdROstZBgE6NJeIpgv9N4DqEW
OrkJgHwYrBxZfDWaof2p3E82xihczU53LKzs6kW3tEjttJLzB93oCNZiG351Xr/v3AmUqaBS37Fh
40z/qDcKsDB9MsSwpv5UvdkWodDIWfobBswwz9khu7WHTfDj+odcOzuXHlIXQ6OEyMwV2DQ0yOuV
wHHJPyCbyLh+VlO8pRnqMJHkKYWqJ8JFvAcN7AE5HSjIoAR0RGlv1+8bF7K52+GRwwBkflQf2NUu
hp80mFesg46HXhcqL81byL/V2d2Y/X2VFOEJpBHqDQoGSKlrqG0gKd0K8FEtf3FQu0I7lHG9rh38
SwtUbgepMrCPNAneGVr02UGpNJPz7fV4WL3BFR2bWiCAAlg7v1ygcwlYUYl8izCNpb3VPulQk3Qg
bL9PoFMCIkDonTVe5LIyoTXnFobpFGyefFlPSW+ah5ZbZUDuSPu67hvZP/T1jHaADvZfws8jk1+w
yL1LyNzo0DnDmTVioFJ/0JOPtkIHZDzqk8zKKFfcwUwNSg4EyQCaZ+pbQRW8rttYxTreo5zrIurt
cTNDIhqlR8vYpbvAnR6u+7d2KJ/ZpO6YCnObSgRxJCfcqjtlHz+qdxhhIE0PQt04bVQQZkPchxGV
l8uKlA+wbpR0eYy40cBurfWLpCRMr92Yg7VjBohSVu86vbFRlnvrFMO77ublVj63R31G6M7rZVaB
vyyXQkuPvztRsKqOcS6SMD+PlXMj5EcsYkWawaYuE5YjvWp0KITMD0UPLRy1/dVyUL31K9/qW2MT
zgXrI5Lb+cIyRkFAxiWAyYXmBVFraIPHPXikWlQy2q0Iou55324Uj9w76gcTJbFmD8VLFWIJvHo5
e6KoU1WIJWjU5BI7XoSsKVQF0Xqfvc4eCTkkZChYJeGVSMX5sjBKfUM0uJQwB/rTbl3MaEHfCoac
YAemHgOvfKgGtjeimd2yLvS10Fmapb4qtJpzg58I3XLjS1ba4WGgTKM56xlj2HgFX3vuIJU5FImi
NGNvAFi2CzZ1CN76tnT4ztQwd5bcKiB4SjfTRrcgqfVxfXv8L6aBD8eLEqINGtmvi9CFAtJQ6DnI
zhoHWm6zXd+pEyg4ieynWVj6XbvroN5pl70d3jNztPUV/mOcyidygJqHjJDyBZUFJYyB5Gj5R/UZ
v/Du6CUHPMK8IDT1yWZ4Tc42etsoqNr8j9fUvSW0U5jrBF/k/4Ty1t28kZ8IDcawFc3yyKK3vzzc
ydf9bYxmN64MzHpDFx3hG7RuPUAHVWpYFwi5IK44RNNddEOvqoOOWI3qCppDaXVom9qV/ei2lCAT
WUsgH4A6aqQOP+p2thSVYy3p6rdE7wR1JB5cwadAWwRSX2oEeo8efbqtboafykd8AqiRbNTv0aUq
Lf+G1YNdtYnSFbgBiYQLjVCrBaWCLCeCN+K3Pd+YefYoJEwSh7UrS1lYoXanMMe6woWEfCyDfCJe
m41nPEjHlDf/Q8UR72uwleMlgyl4pvHVSF0Yp/anGtTBJE8gQexfe5swSACBaKbv5OH0LwwSYBQR
ZSiHYfYc1CY04DkopNofyEnLQW/Z4r9VVMYzDwRipSN8S1YD0hFWJrfybEKTVcB8GUD+IGuh593F
cOLrqQUBaONU7zJwF4AXusJ3a4WOb9UuY+evbMalNbrfgCEnqLn8x5rgQj3Wm/e+HQC9g2EjKO4E
Nmt87tKgTphNUSrG9Jyg8OQDL/ZF0vqd4ctj4pTd+Br4/A5gD+e6U5fph463hAKtChGnjEg3FaMY
iZY/FTGqBfppHrRzhwObp3nlS53boTZCmAbgv5YAWNGkDmKGqh0VEAbrI7uIQG6lNjd632xHo3Vk
bnxVjSYHW2zEOmhWnCXT5xJR+sOsz+lHLtYT2nMSNGZPzvb/v2wm/xdVn5X60mnK/bcdkgkt7PDd
oHOJIkRY1BbTYacCjFWb7GVdCRA4pOtAnkogWNOouyhrfOhk1lhVqOFlNaQoM3VzPT7Idzm/HIgr
vy3QF1AvQ7N9HDMAjbC7zUltXnqx2Wah5kq63jOuorXvgxsAUShCmQkIjvN182uhH8dCiR2hCyH0
Lsmemge5KRjZ81inLuBXh5oQMQcF9/d7Gz4uTFPpRIcBtHgMZDD6ggTHzYtY9BIBLKpDBJ3IGmLh
mH3RZxOF0JcpD6DAC9UJlDByAIj0kAjAjpnXaUyS6LXlJxoyKNqD/Ptisiif6liOcpVIUvaT2YT+
Rgzi3Aq1yW11jqVJdHlbkUX4Y43apGk5I2/nwUsVTJpVKDdhfhOmX7O673tGWK1aEgCSUXBmglWZ
KmFAyj6dOEOLHVW/gUCiDV6erRo+JeHBl1n8h+TTUSGM0jJIUaCrIcIeZStPfBStQbnoTHkovUDK
ERD8LkMUlVxiKbPSHpMgiO9S3xC965vnMscgHM5/LFNPc40r1XyoMMjoTyWgbJopgTd2/D8aoS4J
QeGMXuz02PHV0kqMEdukdsas2F73ZWVvguZCA5KX3BIobpzvTbnV4qqHBCvOtPHQePqWVMxbJmvA
2pKB9FoSRAkXHwCI52Yg4KJCKgbC4IUCHfA6sxP5EPga69XEMkPic3FCJ2JWCHIHXawYaAX/O7db
zoLCsQZKveyt/PkNvfO/fxLqhM77t2fUAs5RAakAII/sqH1Is3tf+sqSp+vfaKWwq2O+X0bSALY8
EH5SoR6ljarMqoDJ2c40Xvu7/DbEjHDvQNfCsPA++S84SNZWEiKcSE8kDb1gmkc1ruIw6H2YbPpn
IdwXGpRip5d/8Qs1O5TTFBHdSyoqfBQRVQHAaYffRZvcbp6z5+DYmopXIvNqQOVlKoylJH+RPjRQ
GwBLhigCRKhRXysswnaISiJxxydW2W2U4E0J0NGMGa6t3OCQGcW0EUae4Bt9gzcdZJ2FCdJzYRuT
wXqIJTH4Ki89wTMGzMSgugXoFaOI56FeisM8Y3YTxX2jdY1AxOhvuuvBYFR3wcP173QZCwCmiSQS
QPSDlJUyNfORrARDAKRhvKuNTRYB6/n33mCe1wDQGgc56LGpjKcrIV0CXkjf1ktxX2vQaxfKh/wh
m2qGoRVfloboZD8N5gJyxPBFGt2+xoDNMUzvri/XCTh0HmR48P5xhgYWcYDFoqALZ9TwGLeqYKZJ
b3fpvMWoaBLcF37m5BG4M7hxX0wf142z/KOujdLANLgS4tXf5N8K/6X6uxFv7es2VrJ+OEikG3Ei
YRvRpQXdb9NcgFQzmnSYrNikbmg3HGjqww2GK95YSdyqSwtrlEtaYyRtqIEOKRYMU4IEWKH94rCq
15263LGkSoGiKbD+SIzp3nssDuDM7SDgrvWD2enPosZqT6/5gWVDvocLULzo7us1p8Qg/ufsZtc5
EmqxVo7K6Fa4J4TY3ZNoVqHJfsCv+QWyADCtArNMWjLn5wSKwWi/cqBNyZrW5GbJFPvv6yu3gko+
TUMTlQkkYuCDOTchi8XUSRno6fyj74GXQADLmKUIFrmkVJRjjRmlif4Y2XOMSnDwGjFpSleWFj6q
qDIBSYvUk7r3+3iKuTwrdVupIfauPKryr2j+6yMdk+tEApPwHoHXkrIhDEIuJyToQRyrbjJOTeyk
6LLN9cVcwQKem6FuKK3yeTnXYQZMTl6gmKgs3dT7fKPeon6/1wImFHCllk4sIq1ADwaBSZ+9+TCJ
uUC4qgZrtPn3CkMT/YboHRMS4Mf5yFacWDdJUEsiijwGKBbOI8ZXhkITGgwAD5bwClXP+Yn7ICI5
KqyecM++bkauxDiYV7YCUC+/rdIU0p009RxvVNDikaH9XuzjivUmITFAnfyAYBHZFQAMjIvSuZgB
gdVKhCO0UHFOxf2vrMt4ZKH9a1jz91XQsgY51y6bM5NUvEAzfdYnsBGDuM14BU2bh4lYMgEsQYW7
CRiH5No+W/pHfTc+E0S8XHGYAD7ktFptBz6AbsHfv30QkX+Wka5OaELYa5mGZZyFQwBqJ/+T/3sV
Q3LOA6gngsKEx3QXdWi1daNlooH8iQ8Gq6xVMwxBSAEez7/fzzIyGgUlVFSMAds8D3U8rYI8SjLS
TRFcsTGF1uwBJiYDqWWJaaQApHTXTa58pDOLZBssHkF8qfHdqI7gSuQGU01jjHb9TNlJAMsM+f+F
mSaPc9nvK0KMNb8K7viVEgni0BUeyMwRRm4rJ/VGFpHAylvIOPOO5MULsyh5TpI2poat/oTwHcDL
ECIFCSo6f6b8Oc9O9widV9zi9vVFZdqljv8Ooy98lMyGDfAoGOIbDbM3oS08qCa4YAKgjkEY/1+U
AldXGVhigOhAnnLxDquiAjP3KEfgYxqOEHM2V8k3cZG/XXePYYYupoRhVQVCA37NYL4N20elf+eG
++smVlcQ21oCrx8pfdOAQEVu0YnhJrITotmaIzucD74tbkdrdtrZlEPTGLb/gmYjQ1u/zdKowGFO
mxJTN4GT9xiPanVTAEpJCjnvuntrWdCZHepAMYYqnaUS7GF5BHE72VI2xeBoN/x23EfP2rPi8Tbm
k9rnZpMgfPb8R/Tj+i9Y+4ZLR6k8WQams4OKQeBwgH1l0ReXA2emNKyNQPyg7jiCcIe8MiHzuGAn
lYdgqFQNfvbY9cNDsNOs7DA6/UMEDN11j1ZmUMi3+2OL2uxiKQtKLcIW4fzjLcGub4NdA/zLA3Ck
831x0ACEEWK7FV3fYk3Krj1zgEohpCjQ8lNArnV+1BjdmEwQmgkAh+ltBVhkfauiKQzJcxdMBk8M
X1dyB0JtSCjwgPpBVnRubQ4whza3DcFtIG4UB7NuXmvmgz0DPF6jyGPc1bvE9p2ClXKufNEzy/K5
5VHROAhU+fiibnZT3xX3+haUf7ba4zxjQWdXgvTMFvn/xfE9NrNaZJqBKaI+cIMcYpfop+hax7h2
SWBQQXpmhgqcNM+Bg+Q1PLJbzuHjn1EbWNr0VJWMPbd2qJ0ZIl914U8QNGPCoUHgGJt8O2eu/IvA
xn23M5CDgSI7NNXZZmJuyFa+cA/PEBIppD9KWRUUsWq4DrECaFgPQnD/TjZVUy1OhOAgVWCs5rqX
GrLaE1MkqpDnXuJ9NQsjB2nkbtcWZk3eruCgiy0wjU5W4JvppsoBjPffGXti9TMu7FKRCRpkKQxm
+FnbCvA2kI96U14J+QvnKI2pTA4v2pLFm8kjq6y76jIgjOi/Ab4ALBeVVwvlbAy90kCqM7T4nWyN
kX2SUwPxOv5Rsvp79nlH0mf6s6LfrQpofJOPS20OoMqnsu+N8NS1JXwVktds2e3FtTcmAKZ/7FC7
g+SjGcblgZKyNXM+9LoJshT1MFpEfVUAusdj1V3XXnxnJqmIHVCTiqIMJgEjyA/kfiwf1dg0iOTL
03yDAS239JgjWUxPqa/YD2OILaSHQKOSgekGewVCRWgIkGGjf42axcpSDyQuaqMBeBhQBLlt6Mip
iXKIjbuqzEz1E/SqJkjwco9VIVsPVpRNFQyPoEZBP+ET38jbEsNmzrA7jTE6FaYfwg9ANIBCyR4x
7cbCaJCddxGqkJkFk6gEjCENC9HqpJ6GEIp1sfZd10ioCkYvZ2U8E40pHbUyPKcxTkfXW/qwLfxW
1MITGDW0hH34Wt3kKDXqpdnvAd4vjnJuARTniqbIYRa1dsGI0z83PXKBfziHlr+FCqOgE6VKNPII
kyXjYf6M75RDeltYImb+/cdqq73o+2lfMe5lsiUulnixAFQsGUMh5mlfi3bXRG7TYnzR+Ko7FEn4
G15nZR9rJ+3CQ7rFBE13RRj8gWyUwQm/oE8LOtp9a4LD5jV7VU3fFI6JG8z29ZVlmaVSrCCua8ko
QamVCZu8u59G3qyVwpRZOj8rsPSzaKJ1agefV0HncjoIoglDtoDF3tYb7Ewif52/kK2pYqLgX3jL
zg1TV2eBibZgDslZ+0qI9VXC8qvbs9c72R2moDBEVjEn2taPvT+hQ0/XGGpcztCuwDEUoI6oQIce
08xaZibWCOZsi/fxDmHdmKuX18ImdXkJYqyCwBmOphpnFWFjSvFTU93o3TYMR7MNntohYeyQ9Vtl
YZO6yDLQWuchCE3BnQA2EBQSmwcJbx8INdxiBsAGknwwswpAWRa+anWFAcwHkQ4KpmhTUpuTS8K2
0dCywukUP43baFdvPsn9Ccp9CxQYjANo7XGJ9hvqVXgYoMJNH4bo29dlRcyRcSldNqM9/yK+S8q2
+hV4I5gb6l3e4JXQJt7YmGQu+CNklJVWTnw8okGpiHcIOHfpnLMfqrFLO+wgLdXsQvvyAZ65fhis
fU4wUQLWjVEfnijdnKeZk8JxilApuDgBqQxUGyRuuKqVn4T7fH6efsg/Ustg3DNrX/LMKJWZ8HmX
zULqhxjdbV7ElwY3TXKMX6pD9dRa5ZFn1VDXnpUwiE4nOql4QF+Ejl4aQSjDYBiZIz5n52EMTSqt
0SG5QeEwFpXcTdQ1sjRHl3YUgHAh341FVcAyPjnRfnzsjtKPwcO7y4ZSd2r6nz2Uu63SG5kUyizj
1Pk+NzoIHAwYbzEX3b0TupinAA8yM3uevWhroChShOYE6rJn1p5ZjSZ0NLBnsEVBpk+hJpqgq2pZ
LCPHfw7vZjuB+mxvlsCOo+I02PJh/Mkxy4Qrg2qGujRKOVy0aj+nGozy973NoSCvfSS/uofUDRIz
OJZO7zQQmN9HrhiY4a8O6PLkkVk2IXcK/cmXP4KqBPFzgpnmoIhQolF3hCQoQkdHvs1vcqe22NK3
a2WaM6epOy5MJb7v6jrCFqoP+g7ilpvgWdtjTs8AEZ5qg1hCdCXceaRMwyxfrHqLhrsO2i8cUDS8
sOTkrun8IHLGz+SdsKCmgqUdw3fMLJnxvR4wc9/VIwPaQL8tkqhfPPoFOUTVSoPFSXbDJ94RzHFT
xxYEQwWFvMPdxJX+XhwXGCAAKIEoEVAmEmkUht9kQGYOMIqemYtnhQu0eQtiMzJiU32wnhSnpu1F
DIG1BwNoJ3QYdcH5QgNG6Bk7l9sQTk3eMRLUu/Fka34S0r/UjG8EiBNZ0xbMx5sa0GxWGK8kFHD4
9y+gC7dlPkTZxOOcHLQfUBwxg3Yn3onoKnQAZnO3XHfPOCnXbrilQWrvDuj88l0Hl3sXrQUnh7ce
Z/2n4Jc86pmJ1473f7RJbdWuFYbK92GT33Uvgt156l2Efigp+VlgcDuycwmSh1182JNAqWZAEEGl
8rROC0Gez2FZJf5zbu8mdZvpLLn7tXQbhNJEBfU/RqibvDUA8IW+feRIHZjS5kNQm8pHjzb2uCM0
OhH4GgEDyJmDNZeHPhFfxYORBzIFDW26xztrjc/lUJ0gGaHj72K8fD87iKTqdm+JroBpG2vaML/i
xTOGWAUMFZVq1IoUmvpFB6Sn7oaY7M068GQdBH92bsdujx3aaRu5syLgEky/hXoWSzHg8jSijFM7
dRCKoWzbk8uSSwRjShE3OxGbUiyls/G+YO3MixA6t0jfrGovZxA/xHkPZSK76m8D1DjrnoHUuixq
wAoCSEDrFPPQmJc6P2WLrB1UTcOjuzXM7kV2puKEKAE6UDVrjPeVGPX+67KGIQKSjSFUiJdCsoCm
AimjFso0Eiak01DKD4U/GXdTxGuMXX/xsgdq6qTYBBICAAVOni/uj0nnhixBNu0MSfGV9zE4Iks3
LbSnrI12UVYwHtmXnwtVYky1AntESMxoasyh66UWuxGzqMqr0t5HemIOOePwvNwB5zaoDV83ShFO
OeBTkew/pIMRm62q/1AyDWxv4uP1Q/PinMZIxNIfKmOfkhYjUDG0qzX/Xc4+DDA7XTewsqVgAfyK
goaiGmnKnIdeXPYNFE4whagfZ7e5IZ1e6Fvt9M/Aih20np3r9lY/0MIclU8Qgd45TWFurHpLip4q
DcuHM/K6lZWoO3OKOidyOR0hrohJLqUVzEQvTMXltXfMsQ7RzDB1mT3gE5G5MShy4W2MxsH5Akb5
XGKeEgNy7St/E7znr833hCLE/EO7SffxS3SUPNB0vSg73ywxYcXiY1qLEGD4gGeXQPRx+cTiK6OD
kBbUzTFBb4ZSfAi0kUGQd2kDPNYQA8HsOi4bMOmcu1hxc5sYJaKwKNGKEJ4iJkcKndji7wIcjQMQ
xC+AK9NSeH7X6+qcY5JbMQeHfy9GsCgEXrKVI8CjFcVGTsIIxIvAh0ldBkoQXQ/0cDE+TjkVtFER
67pvx0hCCN+fWT1rjv4oWM22RWGDaZAOfSLjAxVUGUBmAS9imovIH4SwUmKNs+dbCVKJ/4+9L1uu
G8mS/JWxfEc29mWsq80G2914uVOU9AKjJCoQgS02rP80XzE/Ng6mqpK8VOtWVo/Ny0y+yJhc4gYQ
yzl+/LhHHeJLlgeXy0Z/ry+tD5Bmac/qLL1rcV5HjXCEgM4HYvO79VFIZ1qUnAgE44c0AkjPNNRE
KIoRPJa37t2cwjQYrg72uY3xcjW+jr5ORj7NxuvAJPUSzSQbNcmskcRFB0BHjAmDi5N2mgQL9VAS
47aRZ07N0xP6ZWQI37iryyegh5N0uFt00xUFRm4GNx2Q6ldKxGqcoNd9TrziZy8VHFpnXbPojTj1
FJEGEebimEj0u++NcDbFhAasJch/fZ79dEJ/jhKdTAhqWTatI4yi6we0Fx4QTMRReEHUuQzzpwPh
IIvWqtzKcX27KQADzgGob/CFW+xkNEgczW1q6C9sqHe/ntLpmfLyjl6NtH6SV4FBzQUKrQNG8kS0
52WRTVKegfHeJeugJqJhBQgezOzcAOWbt2N0frPocARNhMMbpY7lhZ1YF8UGInyJcVvBNNu4GdWW
wFn6n0DD3x1p0KrDY0RHHrqNPOtUOSusGcLVZUIfr5+adaziOg0CEOLwFpdM3kL6adM8/vqZvluM
kJnCgAhFI3STgAP9dr6hFGrSY1dlvrgc6JUUh5r9VQ1f+HXgrkMfn4tni/j/5JmGsh4UCigVMkdo
+LqJWWFiE+B277MA5mRCX+rsyblmhm9OknVM1MZ9RKyoOL5cwa/WSrdAK5t48x8+fmRbJhKi4jsN
hYjy4OKfM0vz/Zl5Mt76eV6Nt9S9W5Xugt6qLh5IWtzYyXKvEBkZmC7KclUigxSqsBsfyNbm1+/w
XTEQDxgyYQjHcKP7CC1O9nq/8EL3rYEOKMYTLbq4c3atLUE0N9J2cXeT58cB3/sQsdeleEAtNF8s
jni6PCD2zZzBzAfW73zqJEF0SeEmOy8yhv0Qs8011j9zNL3bx+vHBViD0gQENCA39vZZmW41h2Vd
As8ltxMZ44Be//qBvBsALXRr/xK6R1HtfZfEY3COXseJ5qa1t/0gRdqb/HqEd9smRMt/CLY0jgoH
d/RJTNoyb+B8DMzUCG758F12Mg3JuUTofbzxMgoE2VwX2R5Oo7cPqixcp9NFZIITKHd9tqRl0h3r
RxereN7xh/CMit77SYEqubJ90RWPHtXoJLwxDY/W7tSAR1YV/laGdLrqGCNxyIpzQq2n0TasePHo
ENLg6MH8Tp2oVEtLtCSUNvLvAjvT18rajYEDBY7e4DErRbWdxZlt8m5VYMxVndODn6sF7Oz0nSmT
DosSdtrNqEUhN59Hceb6ODfESRLRcxWUJccQQi0CCuU4d+tEnZOEelfvAqcK/lII4BFCINc7rQQV
HG3pM2wJAeO0Qyzvq6z6TLZuBuYPhIWimxbS03CZUtvteRbOOzuh08HXV/vqpLPasZNuIVbla0lj
nq7VYrRhfByfIJWeOZf0ApRfa4XucUWeQyDe3c8vo/vAlqG0GkEB4OQJK7QhlSHB6O5mNLLpTj14
V82lm3Wb+lCHifmt2+lLD3yvBWnTWdj3dIecjH4aJcLeu2Z1i9H7iCVNSDZNyJLIxz/9Tpm3jZjj
Sn+NDCsjPEJfMuQMKdw3VZkXlN00Idyfuwfu3ii3Tjsyprq4cDjPhQ1Pee+hq861bb07QU4/8MlR
O7TotmtdDv+6DyAtuNm0pfAiY7c/EKKzgrvvYKnTAU/uwagrWCvXJ+T1cVeD6gukOC+v/F0dtx/q
J3npnsUX36XTL2OuopUhyD0AJk5WZMgEr5YK22Eto2moeg35nPkQAaUvMoirB8WyhzHNttw28FI6
+wHerQocl8jj0XkMXAzNXicP2dM1Ra6CTee3B1qimauqkq4vtr++ck7PFggire71az6G8jKcQt/u
O/g8dLJbMMo4NImhnJioIf31EO/fHmSIQjg5rP2ZABVPaX1NP42NDe2j3IvJZXkd5GIDs944uLHz
1SFsFZD89YjvH93bAU8mZaJhZuRzA71W+XWcjpUBWw7+9OsxXjKQ17EgoGe0T2NaOC4AV/kn66No
qUNn/WJVNGYROgkvobn+2bjqbpsPq1oskr6jczugxAxdIgjKw9A6Nb9waCSe5Wyv8/nFRznt3ek4
06XPO5IPebi3tqtIyloPOwe5v18rmDECQlwRYAu8ax2XTkFbGEtDJt+whipdIJdYx+XEgzE782zP
jOSehChw5wAfAylLzi5gL78rNstu5Z82e/Wsyxj9BNPWT4dsXv3JGexIMvyfS3lsE8h6/fqjvF9K
Dlq9kV1A1wrJ28tR+OpeYkg/m3LBUtLFVVPulbgX8zk2xJkxXurbr8YYXK0teAKSnPObFuKBDE09
/Sd0/9ffPS9eiRj/lMrU+hDfrhpMDbzilUqIgPPd1AbHXmghWU6eGIykoVm00prDHblYtcbNf2IB
vctnPNywr4dc3/urmTqhUaITXLHcvDElADY3URviI32Ab8Ba4VTpVK89PXAvJ+lfbUU8HXx9Da8G
bweb824ULDdGV21tv6pTfxTtXz/t3szxtC+2dcjozJ0guXussXIhWI3uMzQVPIo0gk+R8xwYsXv7
61V6ipacTO30hJXDaDOmOcmL8cEld6A7zMFXds5H+Kfr9M8Fcyoz6ziDCBaOXTn5z+Zgxk15LZqz
ri9rwPx2WXqIQ2EyDhQZ2clpekI5ktGi7Jp8ypVI6tUCZcmGDiXNZvuHu9a8XE5NamXF4/mj9H1s
E74d/mSJKmdoymkdPrqj1nF+Klf3lVRn2rk3039mH75/d2BfrYgz0N8IZ+vJPQLlgLIM4Kee4/bM
ram8aIp2j/aYvba9M8vkfYiPBwunczDsIZOxepG/3QLM8WkHNV0jE985Dpoqa1CmtQBAXf/BL2h2
1vf21npSd+Vnl8TnZN/eTxXDvxC/oGgFtsbJVFXrdc4oZyNDZJNVvc6J2tse+GZkOlfIXMGJt6sI
4TzSW7xN8DfQvfh2pi74QG4Z1auR4JjR7coV9HApln9dbxyUOcQ0cFpFWxK01U+xLmvyG39eCpov
k/VV2F1m0xvReUfgsejU8NOG9CmB6bbn3S3Fkqh5PnNFrVN5O9UICOnKawuwNeDW+3aqo+E5Et/G
9UGeJNgh5vAJGR6EDqqY6zPP9f0R8Has9Q2/OkPL2Z8bRTFWCMbEyJbYEbdLoc/Ebz+bEZQhgJji
HHBREn47ykhbXospILkWN7pAz9ICk9kJIlr2R4NW+a/Pzp9MCWAlNAaCtf6IEd8OpswxGpTo0UQ7
zbY8et3Abl1/Mr0Ekh7evxAM412g9R/QJSR+UPh+O1xYNqVVhjhEV61u3H/xiBJ7SpNuN1+sjJ76
6P1F3Aq0xxXIQ6iKvQ96xkkwVcguCKrSLHN0z2+b8EtBxO7Xj/AnEf7bIU4OTZsX1LR7DLGq9FVI
nKctypCZtYlglwANtLN3+dkRTxa9VwxzqTVG9IOE7+DQAEh02Yx5dSQ7E6Yh7OZc9PuTm+HtJE/W
PrTbTWoMGNK+CTc+yGBoMkXE0lwTsIb+Cdzexko42dd4byh2Qk0yWHlQb1fKUnvjwqqlzOvd2kXj
fSnhNP6iW3LNN+c0XH+y5VC0hR0euM7AOcMTGGvQtiLIeMq8C1jCon3gLNACNtGl/611H88sl/dX
PLxd4eiIGwC2eDCnfzsz8Hk6s/HWFRn7NyY6c8OEbNFRt+MHBfdM+yMXSbA3U0gl/h3r+bev038n
z931Hw9Q/ce/4+uvHZ8lJWCFv/3yP470q+xU913/+/pr//ixk5+64s/tnZbPz/r4xE9/8s0v4u//
GD990k9vvshaTfV80z/L+fZZ9bV+GQSfdP3Jf/ab/+355a/cz/z5b789fWtoC7l+LelX/duPb+2+
/e03NAoiuF6397+9HuTHT1w+Nfjl/4E/1ImeItn942++/cXnJ6X/9psROL8DI0b/j41+tbX+Buxh
fP7jW8HvFuiJyHiRMaD4sjZ1tJ3U5d9+C39/EaPBJ8Ddvt69+Jbq+vVb3u/gE+FuwsoCxIaU2fvt
7x/xzRv78w3+N1DArzvaavW3396mu6uGs+cAScAHWP0OcKK9XT7/qvYoINyTHeispWp0d0HSFTI3
7yRutNf0Fuzg7ZRXXmdchHPjG7GYZ42m9jHiX0NztqE4XJH+OCEPTj1rCI997XqHsA3HrSoYe17C
ke8pRBObxPLK4pnBqTWplgn1lKIZvA9tIdD0G/WGygm8wHlMqRt97ski0W/lD5mpUT8ZbRp8kd7i
PJRV6D9MnjK2Vtj5e8Hd6tYzhzBroQubh7KYLstqItfUmBr4JlOTfpQmKrWx6Zj8wcY+B83FaYSZ
F34prx3idRcDMPJDt1SuH0N+LizjvjK8OpnHENIpvdRqyabeQGVZU7WtcUuaeTe34RAX9lAYcUgG
9h1uk62ZKOi8oR/Mr6JdQYsGIixFAL9GFACauC0CD8FJNetVIcOuL6WNt5+4Jh0fW5RVoJRkolSe
9Bapeoi5DAxtdb7TOMdo6gI/5X3pyz1ras/YkcJWYxp4PTtqOo1bNjgFYEGN1pSs8ofmUzfo9hFO
zuTGGkpDxWDLya+QBq2+QBiuNY3cA3gDI1enFTR2IRGz86fO2vRLkNo1bz8NlMIXVIr+0gbzbm8r
mbrC1VMcUad58ueJXQdTVJAdqhF+GpaLlVZoACo3TDX2E6Ojd+i5Rfk2gDzno1YldWJVdfX3qTXY
/cCpugTWoC6I8Iqs7Dvw1XWt9qNptLf+2mITA2ypDgZrQHcGo/+yaFn0jZdGeNCudo9W4y1Jqb35
Zgxadj8z07qdh6W41l4YwhjcbPgcB2NRuiA7uMUXyym7K4a45Luc6vpJNcSGe0sBc9VQRhL8JzUf
QUEhwJ0jPdfJmoHteMnR1RKyRekELbLFLRnW5+sQE+Lpi2PkUxtC51uYU3mYlNt0iVMHdg+5lUju
ZnTWdvFMBNkPfhHd+4MurptWlt/t0fChUUx8EU+iYl4yh11Ld1yaYxgH3VDMOxEQtIm5LFBz3njS
ebZLVHECU1ZV3gezcfS7ZVgyOjviQll1E8ZiHPkzGUPnkWks98RlnQ0vC8v60teGkZPGsT71LGJm
3JttVSZO2/k7KFJMn7WMio9RH/pfHUMPR8OKhqQphb+NwpnthqLiaCuXrdo4dPDiZpr5oSgGoE5j
7y7fmT27d2IUHkigpGivdSMaLA3eHxfNx/sIlp4PCDqjneUUgRWHlaOOkxGh22V0+IPRaNi1EGVw
tqmBSty61PQrKDrbnAHnwk/UhNkpCeRR1sLdSndm0Nri7r6I/DZWkobJUviQ7A4LIyWObhK/RCG8
8ooqN0L0nCHMhhUG7Ze4FXpMDVc126KLapw4RXVblYVKeq83974SIAlL0JyMKiSJU9I5GWwTXyra
Zl6k291UTTpxlP+1IOEnV4llC4XMMgbYMSQ8Eu4uoHiBYCf7sa07YL123+9hemsiSejNnFYDvAAJ
4ZlRGAUIRpH0Mj3Z0U6Ds5CEy9httGlB/ruMKhr7bdc+VJP0eVzbnFwv7WRtF255t1FbfxsWCxx1
OC+J2G2Zsa9NOexxzphpb6saSgpoYD9MvjslJlH1PuoFKPsl7Kr7qPeSEMzdZDK8OQ8aHGOtZ1hQ
siksO9ZDOSf1PFaJKDioV1JGsRl1Y5nU4Vg+qcqdDn0YyI/WUtlXzkwfJ4ddF2DNZw3x4BPjjooM
iSwtYias9Jev1GX2RYU+7LsBAuHoSiYuvcVJShg2h88ew3aolzwgntUlHV2cVKrKSWvbITyp2WCF
+1oG/mePKgP+Gu2id209Vn3sKRXS3Yj7MZGNnnaVWRWHxYB9mG31Abteeo8Pe14X1qUDp+YoD3uP
7vyADFtOhLocF5BTNZwI8iEMCmtrjBT60LydIh88SFBhqnLgme/MVuz3lXMw4PabLcQLPsvJvLFJ
AS5jRZaYEcfM58GuPhLh29/hYwE01tNGKlFtiA2D3XjGMl9Qq7kXABwPxlLpe/Q4WNB9DtnBr+wi
cUhFd0bvN2mxzOGms/Ucz75085YW9yVb8lHieK9952lmo52DXeLEnIZW3msH2Hqvrt0emv+ThzYj
Zl+i2pxXnZN1gYlOGOV9qxnf4/J9GqTxuYFaS6wnuV/K2syY3z3Khl1xq+2yMMSijzoJFbbKtWJ7
xOWGW6jZl+1sblg7DLFrlHQj6xJlOGKEVywsPkN5HWeBbdA4MNbyrzHu+nK88lkN4RBGdTL2EEwO
hY8p0EVE2xmMMB7j2tNxhOsCR2nr50vp2d+w5nUKGmV9MZZoT/BgsXqEJiw5GCWH13bXeHEFER3I
+l70brkNl+HOqZBeEX4jbWyp3jDgP+aiJCWwgjU1DnahHhyu3QTrFdrJQKAy39AwuXVdnLi4XWOr
KLCKuBtPvnEd6eVRjfDKGabinjnNFLu2/mhI44pVWsc8mMJEQWUzbk17w2g7gs2kL/s2iP2qaPJx
mq6sqP/SDXLXBsVlUDY3bLIzy/Y2ZJ7BUXZxgrZ8iBtI0a1hxs7q7S+GYR8GBUGnxTeerCj8bFF7
2THKOpC0B3gBV9fFHFwAezhqYu5gdfY4jXPWk/pB1fbWovCDhpK6Wy6bdgG9zzbbjIVyu6gOtQNs
6yQIxuPs4uoB4NQs07Fm4kZ53g2cs24CgzyQQABqr/dd610TZ4SjWjNfCbtqN2zxF4Cp8rs9kT6J
nOGDN01pJOGVWbuZ4vq5C9ykGdpHGZY3jgg4DiRj59Z9bFjGFWxPv3HsCGNyUAZSuTeKbUXgzhO4
LEGqnrKuATHQLhPlkQuT4RlNbT4UOlsmZ2cDG8dFdj3a7l1NPZwunkLVsfKvx9a4BORzCZht504A
zf2y3WkuUmZPT6pcbqvCRL3SRKNfEwBaEPSCRt6hk8EjdUJIs8gqjgQXMe9lbIYTSSLs4y1BOfLK
J+UcF9Xc4TQIEbYUlb3Rhbkjg+EmVelFybz0/AOMTOBR1SnI5MggcQXuKiauQjbse8A1Opy2CHUP
0YASjSimPfNrNNHyQxWKzHUX6L5ZIdQpBe7iaUZAgZ382ICcG5MWOHZEXFR6ZbkzGA5zr3tSdNzo
aHywam/TOOJLPctLbcoLUvdfUYbzsFDr+4rJTC5uJie4EUvnStQUjY5qSgcHzF2DXXAbraUm7S/q
KUoDXzRpMHpGbHpRhT9QFjBSwj0/Lqh/+HRTD+KqkmYbewJC02Unn7sBCuTh1EFcc7BS3uDU0rxJ
ptD/Mqnii668XJDy3lHRE0pY4oDFT+LKnHZGOR6Nxb9j2sgDMbfJtDCeRV4fpI2c9oCeqp1hBdA1
H6PW2JK6E5kfUXHNGte5Yb1esCA4TYpuDZn9xfq4wFjxzpioeeCdLWLWwOmtA+oE209wTAnaRdKi
rZ1v6HCr4ebNyku78Qno+zTKiO3eV3VF0qqvRTw4YxUk/UL0I6EEO1ctVezUUJlDY+XHsapA/ajD
TyTsdFxbk7t3AtDRSOjxeNYm9A5ne2S4sbyRXc1DzyGjpMLBR9unP4kEBKYwF6VVjVsvFGPMxWId
e9Irp8MKLH2cDkYVLVlpocmEo4Nz7vx0VnzjCfkZzL8PkOt3Y20GV4uBh4k4EwomtXdVFNG3Lijv
LCNQMZ1b50g8FCUnBywBvM8uDgZn2Nl0fqB1OGPY4cYJ+LHnOjZ5VF8po4QoJW0ODMENXAA01puW
CCd6Q0DbIpjjiI8bAfXR2A6qHRn10cW/bufgMC3cK4GIIx5N80PLWJ1VGuU6R4AcVuJi3jpVscSN
dD776K1O0ctuJRUr6wP0EGjqGZQltQELBAN6i0BRAYRXoSOuLXNyYuHRR79i90GEqvVCojaumYkY
MRjsJ9XpFqIxdU+zLlz4DvzibmPOLNz1oiNXPKwbjLiUZuwN42LctYsXXPrch2pGaDgbNmiZhUoG
t5Or1EWvVJW3Yy8T15OtnZY8GnN3aCBYUOEEj8toboC3+l5uo+8+KRROeDeYhg1v+urGQ97wbLTe
eE2EHYwxgefKHeJgmfECfsWV8JG+zN3yEmqLqxKZ4DZyVLkxJxz+cWPDO9muO7nRddBufGHVn/XY
2nlgz5DxLA1kBzVAhnTGPXkdukSiAqM9WDqzCWJEemy+coM6x5L2zkHjRN1E0F27ppLziwbrCN3N
/bxcSORWXyzuOt/nXi11EnY2jiFK6A7Ac9fE5hx1Kdqlh8tq0XZqFaPa2MIRB42sJmF8Fl+HVviH
oO6R8ZFpBYxGnDotNfMRrIALmJv2GSdF9RGnFNTSnEJ/LmC+gjacphshQQ77SmL0dNP5C0QoRgJp
iEnqC7MeEMpbgap2XhtUX12HUdCARQhuvLXojdLjiPRJ9hJiMpbid6Pbh5dhMAOeq3BNPUJ9d9nZ
FinDpArM+qZ2qzu7qGrkS2rJrYb3e2kv/QaCCQxKHwvPUbqvCvDGGr6p4ddENljgLdKJyR62IxgT
32jBcLiE9tH1+BfRMyS/Ie/TebHtnZw6+0Dcxcik49g3XaBwHRlShWyrmL0gUBo77xuZ5Xhoez+6
glEEf2rGxkPx0/L78thKPd62bNF54HhdD8Oakn2pmyZ4qhsaXlodOOSJqDVDaDSwKXaMoMuIsMzP
TR3KT710eQrhiUAASFjUjoeVkaNrQh9DPokjzk9Z4exvJhoPPZsuiZQqd2dPfxzroEHiVFa5aHDm
lmr2IIYc2eb1ME7tRWG5KD/7YVGh3sXhyIV0YxxEatSB+8WEGckWxYCwTmnlQ0ZxorOdwmdQH+2R
m489sYZDNYtg24aleYOz1fpm4jNfAhYgu0oiPsB17cjUqcCjLdE1tXGtWX9uaWADWvGc4XmirL6J
jAZR6Stg7wdq9p+jZFCnBwPS8VeFZmt1rj/VJ/qX7YhWbP81TI1x/nACAlYIZaIXZt+rktD/LbuX
U4x5/Vgr5x0o5grehScliT+tSpZhrD+GzLPi/3NWJSH4/ngBUBwHnfAEnvzXrEp+okGM+bmQn4Ka
M7zCThskRkknBOglfBw2/l72cJysNj18jps+k5sfxPcfoPUbCPYfaPj/G6C5A1UQLI3/HDG/72q6
ugr/CZf/+JW/Y+Xu7+joAGNhpSoE1gu/+e9Yuf87EPmVyf3Hd1Zaxg+s3PsdGwVCJBGgjT8g9n9g
5Tawd9wc6AmDYwZ+JvwrUDmqmG+25wtYboGpBl6BGfpgEZ5w4eq5LyERZIM9W0T9ho/aODjRXG8G
jkbYmJJO70rFjKvZa2uVqblwPkazqbJRhdZxxT+Qmk1DTj3IDMsCd2oC95U+FbKEW3jZyq1VRwYB
PCLJ9Tj06ghaXHEBfij+5zyE1Qc9WJO3n4RwDz4R5WFoJnfbGaj5SPRfijgyW7VH9yrfTbBzz5eq
M3YDF+HV7E6sjZ2WGtduADJLMRvwiCyDGMf+ZSCm6ZPidv/JJ1E1J6wn1UZGVdnE4PTwO7iONMdg
mXUieu0njTLZVojevbZH0l3Y2nM3Cqlvqqy2+lBPilW7YAgRaZAWGRojUdrrwSvjCU7ic+Jp5Wfm
XMGsCgB8n7CqkfuVMfaxFZH/HSkxASLBOtImkS5KBpxPwubKaM0xNYtOAgtzQxgKAwDJ/NbqkW3g
6L7ruenfA/vmF8S3oJIyDC5o685o2heR0Xl7MtMIirYmvR0NCdMq1nSulaKMS0ja8qkaEuE0tIqb
qgofaCiaB7etg+uCG6zPmymAZf1ojHeUTMYt1/3eLO3wShQIUKm99V1cEUkPf+BnbQXD0Q8HWqZR
i3A0LtH9sge8Hl0PxAjyqSgLkpAmGG8hiVFAC07L8ugph1+E7Rx8iOzptuKdl0/aHr7Qnkc7s1Do
drPKPl5YHYHH0/J+Y466PQRK9IeqXWjump5O1djSPcDv4kPAa2iZmP341ZqNIYpbNXYfyoZBtaBW
3cZRBVJxF/nVQ9sCe7EX29ijQ8iQsT23xoe+kW2d9HXY5qKFtjIkqj3jY6Ej+wiUy9w7baCgk+WJ
W0YsVNgMZ5yfFFwtv5UFq4+sc/qskbL+DDoslLSjsL1ng99+sU1ppY1R6/tVRGkD0WayW+q5fUZ7
BT0UKLQc6Vyx/Vg60P32ukne1jXrE8Osws+e1+pNwxgoL7pAWuUPcI6xEEo7W2V44nFGcni1MObP
MfBR7xhAtn47BUsAl4ppFEYsMekPvluZW/CVkWIb1vi1aCzjPgKp9kmRyFCZ6U+sXEFiBDK9q8nW
14E6WIBVbrpq9GmOZhb6RQKLyNx2gUy9z5tny+zxTGntPdq6qL93ZVV9GUhpkqSDmRfAXF7pK/yQ
F8VBX9hPUw+/Ztm60xUzCUQjtU+KrR805VXd1/PFQi2FJVJAbDppWmQnibEA5h/h2blrK9lv50na
LBPIru78wRyuC5Tjds5ooTLAfWPahX5dt4BP0cac8xGXe+xL/JdFDmePpjmxCxq6gDR6s/sQWiDW
IEkzi8d26ds9Gf0OKhAjdRHJuY489E1EttSlU9Zpxwe24ZKD73FySRBnfQIc4dgJV7XMvU4uG59S
dJvTJXqgRU0/WCSYvwmApocmxEFpQwRGxPM0TznSN76ZLQTUqoaRHhB+815JZ8xNOcJYTtqWcRgZ
Ny81x9ZoQr/E5yGu9b2MQhA+CNG7ui2rHXYTO5hWD1yoZcOmNwOx9VrubMhII7S7jyKAehs3OY1b
G+WyxpvYvgQf/KsBs7dtoSAxN9gdAKPGGJ8aw57TZir9XTQNZMeF4x/Bt5b3puoj4B+zmKB4tyDn
EcyDAcpohlcdpcB9or7dOGjzQmWzN44lD9ysrip+Y1LKNsTCq2tgDnzhDMyJPb/1H0IE8J9C3CHb
ntcVKKraujZURD+N5gSr7ajwze+eU6sKqZ0ij42Cp1U8NgW5FqZVZPOMag/IB7BmomW/7VWrDiOp
vK1lD/Y9C7X38HJV//+45bf1ckHQ8avIBZ0Q/+t/Dk/ydezyj1/7e/Ti/B6s+nbeqm8EnskqjPYq
ekGZH6cY2t5+lPN/RC+W+TtIWZCZgWouEouVsvij0O//vpqsotMbF4Sz9uJZfyV6WXkgf6YWngc/
ClCuPWi7wK8MnPOTGN7BfahG3A0ZZJHEx3IK2X7pgcyHpJFZh7hj++r5/CRlOqH4/DEgGvDRqQCh
KTRErISAV7lM2A+6s4KmQR+Q3jXQAspD8FGMTfSh+ELPCpedMs+QIARQB4FHBfxRwGY44TDRjmhi
jJhe4w0xdUXshZcC+e+vJ/U2AFzzQIzyQryA4v5qmvd2Tv9V4ZP36SB6YG1kXKBphCFWz9vhUANy
UKo2VkjM6xJTSwSZhZP9ek4/HcQJHOR2kFiB9NDbQf5FyZifCMthLn8Oc6qowYZ19UnMhdmxCcdn
ENlgeCmgFl9YGxP02SINkrK+wzWTljkw1OLo5uZ2PtufBubMq42wvsO3H2T9/qt1uXh1WSI4bjIU
aVe1tQJMsGZ1nMHBn5bZWe3xtxvvx3jwgAUvEnrAcMF4O57sgHigDNCg98nKV+3vaguroGvY3Oys
zEaB5Wyr87t2q5cpvhryZJn6fj8S6WKKSD2y6V4k3aZLdvRQp80GVtQpAudDiec8CfQgnut9/Ol6
gms6sje0QgAxeTtf4ViFOdeY7yIEitRTNIIa8pcFUvASAUXABhHKInA4ONnu0dQPsIvomgzOt8Od
XHh5OblDcGZrvGNGrg8SSAxaleH5AZXU9Tx4tVaEU3LmkbbJSqeYclJyWEp5ooNlw6LRXjEy8JCI
v4lACjhwO5q2hg/4wIAftkhQwW4XFFptC6SbZfivfrSTbVu2aOwpDb2+Y7Ts06343+x92XLkuLnm
E7GDAPfLQ+aiTEmp1L7cIKRauIAECBIACbzNeZbzYvNlue12e3zG48sTM+HwVYeqSpkk8P/fukfC
T0m/oX7q/05b/88/DOjdcSRBMgY18Z8/jGxSEgqEeUBKot145IPVx6f61iK89V3uivd/FdL1T54j
hD1hcb8ktiL34B8+ez+YBEIoBp/iEtxnrUcQ07/6K/7JqwmU4VKjdHmW0vwfjgJNfGwijzNJZW+r
e2PelD1KvWCr/xdH7K/cmT9u31+HQAazHhIPLvr5/82AGDGOwuRMxBvwtPMVDJ9NtXSkPwT0IpoC
bA8BFTeLgZoqm6nLr2Is6D9Q69QkMCp6dRXEGXtGGRN/Jp3L7izYLliLIft+z+e5f8o7Pt9PySqQ
8T/Y+aZAvM8Pl/W92iRrmIH4L5YIpZRhD67SufopDIPm7Pq6xiYM/RfZzLGCOA5NhZCtzH5QT41D
BFLZLChBK/Ev5/cCCqV2E/sOAeJh2p0TxYK3egArUGUgtRBaPLHmCUEHUNn0ukUk/xpCDlKu6wre
ZiXrCv0TrLWajhhqycjxI5FiDmqEpsBkzs2kCRhFF8R72zLdVEUW1UPla2Y/2i5B2+AQBvqdDKv5
OcvYIQmmaHYubz1cTjQbzlHBxusCAigkc7ihvksBJTwJoPbvYybUsRPJvNXS9BuTOvWgZtq/Fdj3
z66O4IChEEDRNh03MDzG7xqasqe1F92BL/1wEN6vULeAfnogpg1O4DrzbTEGBIhB3Cx+G0OdNmxw
YhRRiTQI8z2IYXUrnayDYdODsf0E9D/jhpFI2MNtGCFsb5bF+5gP+QzyL59vqYUd2aHUG+mCXRI/
hiY2V3gF4gcNXuw9QbrKMdGr/ZxHgBbQdaZ3vffuYGyInECqM//MTCurFcIidEC2i0CJ1aU+Uyfr
vACRV/jE83GGpAulsfR7Fmh4AjszoblogGSllHkk7gsQhi9Kz2reRFrCk6R1HSOvUwXw0TmfA3nI
e3UibkwpZIN1+MiYWu4CRZa1aiCDQCSuSfxyRmoJ+TkRFaA1IDe4YheZZveZVwi1FgXY5BjCC2ix
a2Yq3rfRcx5MyadwXQvmtoeisaxJblD4iJvsEWE/4vtCcvbmEQ2zH6xPnoi37h1hRMnPLqHiuaEq
EaUeYnblhzY6SnDxUNSlXfKQ5vMaVti1mhoBOE5BH5oWBtqyVcIlEKfTazSK8XNkA8LblwCJG2Cl
GHSMUXjrEjv/UFlmb3I9RUmpIA3IqgiU+06aNdjlK2nLhi7J3uHv2wtM82dN2vS2q9dkH0QFkv7R
0LGd8jU5tCOeTaBCkB4sjfVV3ACnQdpBXyUurp9xvE73jDh5lRY1pFY+zDdFAMVUOAx+J8EfVhzv
/BZSwf6LFoOqwN3A7jfL/Npgb4cIMJnOrEO3Y0O82nV9KB7rNi12QWgQZckBCVRLpBeIQMKlrbjV
nStph08B/ydPQ0/iWw8DXIkIE1ImExNbn8umQlUaA+wQRrtlyWBUFd26qR3cyJWOunqXzCovQ9Lz
c+BZfA04RWf7wvAY1M46PPjcQp+uMd3xhDdPkk3zAzQFv2KCZKXrnG7a2mQnrtZu57hCgr8P5AaL
d1BCBNuojY9TAgnZslB+6tKZYY8HTsTLMBzUN6qVZ3iOtIWUK2s6AE79cJt3QbJZoQM4EgERwd7g
u97wHtx8qYFvbbho8oNibf/eE9v/zO2FX2ssR2Zqt5itTTI+VEvd1N9i0Yo33kAiBseVecWGEVQo
yojv26ig5yB1+popGt20ui+OaQPBVcpjFpUM8Tb7jCFWBiRc/KWzYLrBdg6TyjL6+EX0bv1gTW2O
bB6XH34ayTb3aXiY05HivRy70xDK+Gqek3AfIaQYkFfsoK7L5kEhKsAl7CuaTP/IcDRxoGVRc4Ku
V28T51NdSshdTRVbNn1zMWuvMC6xnYg0Du68yPeN7TRgCzCHTUmW2X+0uRAAE7IWgXfcpLeKavJt
AgJ7PWjqrhF20W6xfYh32dJ1kxe6/5abll0vMw26K4IK5KJsnONvTUQgZayLfvyRQpNyN0H7iS77
aQJrRDifKql7vZ2HYRw2EFPOP9miYwyJcai+EpmtVV0APmTTkFaLhGCrBjN47tsuvCfBtMC4MQ+Q
cDY8u1u7UN5MgNB2dUtYOdeAPkoiVn+I5g72tJkZWeYJlxtRWBeVfavw+k21xd2igqav+OqHk5gG
dd9fZKNG+BqZR4VlYrO6djynCm/mxMh6Q+spvxqcMQCB4iGqBJfprYhJ8HAR61djQ+iTLZZmv3rB
XpfQij1qp1kNbd0yBpXthuIO2S4INxWq+04Qc/JgLlJehZiQ4/pL3xtepL70l+p3+aUAVj5trpdf
uuAI+rmdZHbBZ9z36Uv2S0isu3j+UYwFUFBIjJuJ4l8LWSXOi7Smw2mO0B2vL8LkVkZ5iuN0CLb4
1oNHQNuIxYDwjDflDHobFQ6gi7E4Y3BFux2C1s74bMlDjcfhqb5Io8cwhN/uIpeWF+F0Q/T8jWbm
mf1SVeMh59dpa1Kc3PMkH1KxQOlHjf3RI1NzS9LA3fpwnk/aT/xpuoi35186bhgz4ucJhz16fCak
svSQH3zi8ren9iL+VpMK+cHSdFAHlBdGd/lFMm6WrMESmV2pMBmObRSaU7fIfoebI36h8l/F+v+z
1TWD1Bs0AghIcFz/MCZC2BY4bBgD0nHtBhrj+fSRQz+GNENxDaXQWqkD3SBvLJNVfH3819jGnz0a
+Ht/xa1mF9sHVmjYPv48eOcIlvCxwxaSGpSqWf0JJl1U4Rg9zrClgqPPbglkqTsuUND3a3L9/6Df
7w6fS0bHf89X/sf0ab59/j3m9xdf0OWnfgf90uI3kJJgFmGPBTiE0Og/QD/6G0zXQAIB6gF6u7DK
v2N+8P2gkB68JAhn7B0wBf0d6BdiTUAEBgXekwOVjP4d0I/+Slb5Y/EACgeV4aV4A+AOWi+QHfXn
Z8dSoJVugfqTxLDIbGNwfvFhiWs5linkyXNwWiFyHRjQaUjr3Bib6zqJl3HLswiRWVpm3peFDaPK
xbiJK9HL5H1ETfutWJNogzvHXS2tog8CLVWVwp6F0Qhe1k4l6xUaeVzZK1ZcF2MUfR85HX4GwTIf
mczDqtez2Ph8hSHPubbqKHKgS00nVGx7D5QcXZHhd51q2EFEor77WfSn1rL44GeTSUi5SPtcUK4+
hVqKW4ZSvlts83KTxMx8zUGLOuixgyyyydyeOwo5r1Mw/5QoF+ivTKTQ9l6Tec+gsi85wiWfiE3H
u6Yp6pt2JabyWLlu2Oz4DzGm7G616aBL1wt2Wusab3mbQjYsu/rG9s18dHUX7gquMkxVskYzc+S1
P7tYi5OfRLrpe/k4DQWWNG3nwwLR9z21oRixuZhuBxMRyKOeuIOcbPgjm09U77E7dHv4ORBA3ibY
ytzynZDVfznEnW0w4ztc3I2+heZu3GCOCEoveoopkc7Xma2nN8pDNHiZeIViaDb1HYrU12tBmuAT
4tF6GyMF6VDIoPt0mayTapUKIFgeDddrrkOI4bRJ35Vv2MvAAgVKVU11BtWgjLHX0CWtOxQjQGQE
vY6AiJzpBRFreSbTPRYkeooyvryplSA+TvjAPBVOdT00hwmylXtwNVkpYNM5SOoRMTjUjGx12wfH
nMsMCyHXV1Q29pBMPNpJYmGegUsAHhLoegMMt+BMSoShFa8tNHDXmhrslQMHO7wQrFbPw0rXH6SD
XaWaYkyjOzuyJNqG2TJdLmsV4HaapnOA9PcZOtxJQQnb4eG9DLHqVGQ8vJOuwWUr4/6jketwUFbW
25o5+MTqmG0U3u5TbMapYl6GmyLh8asmFtwOD4dtKKzeF4WKdqGiPcL6mhZKfr00974XyQ3xg4Vp
JUHfMMjsbd+5HBhRkfxYpwDlqiLr3FWumujMqM730DxFVwZGnG0XQ9RX173dT0k+7Hxai61OB4tC
39Ts2zVU2KjBUe0yJD/sfdf4W6CPa1ryeEJ1BynQWYLvY5c3TYrC6A7vH6eRvucIL9lQQtoHF8fZ
0QYp2eVQVX8m1NmkbE23nGDcSKugyccQ0vehfdcqhjIA/DO053QG+sRTs5v60YJcRTHuHA7zQ+6h
3AKyw/b5ioec02QAq2qLeeeKZvyWQiu7C4Sg+74QcLVhYIrXsomhmKgTrl+gTZhO0biaPc49s4fA
w+0i4urd3Hp5RIipui6iCYJdPEyYEvDt36guQItHAHFnaZsIVb35DOLPBF7sreQh1gmBzz+CTKUM
O1pvwpWD8hzVuhvmOXogjJOzVOn8I9ETVNpR0+xpE4qvzPDpsRet3Mg+0/fIDkge2yFZPvEZwkCk
Whx+zmRtmQQs3UHkMdzpRJjXS3VvVYi5u+c8DLeJHyG5lbYgT2Jsi12/rOZmoCO+UNEEX0EDg0KJ
8Ro66aHOydWsnD7M2vC3qMssGHGiaLv3LkAcaLtkwe/F5f/Wdf8/zaoLGo7S/zN79x+6/6//hFv3
m/z7u/xvP/hX/i7+LUNpJWzipMgobkzMeX/l75LfcF1jBvyL4RaX+d/uckIuwiQkVmDMv4Cil/qW
3wk8UHsUhFuGJgekNhZIyvs3jLpAtXFV/+kqTzF9UkgTUoLkbuRj/PkqD0S0zIIW3ZZGAWTcSLTL
H4SMuYBgqEOGvG1Efg5s3u6CziPjZQxticitBqCMjEpSIOpptsk5GVZ4otouh5IVGMuyELeJZwSi
wY2XPLd8QgNZV0PMmnWqeTJhjNCYSMHjlXs41USyh97zKYQSaJ/EENCTFmYZxHmeab8Gx3hCw7in
xJ4KGDXLRq/rSQc9O9I1mDYZ0dNTkxiGqldoenoN+2ck7CHqwvlyvE+7BpqSqlPuEV4RufMXY2zc
OLodm6I7r00x4Q+PiiPzC4TqQc9/RqG28CYOwW0rgWi2kxuPnbICF4EdBbCWgOn9gld9O0Pl78tc
EWxQuYbDiYW7dOx22E22+RR1ZTMn6XYcCZoYFamARSHzw5llp1bRXfeLGK/YGH+0a4PkgDr6rBV3
G4LlbgcyKa3gS/QQz0S6bAn8AguTUI53HTlysz5B/9o8rOukzqhIja7b2iWAYQbEdYvZlbjxD9KE
b4COQnAytK3abu5LGUcveko+5rZgV3MUoRQtk4+DzMlHQ8fpKIeQYjefMPEkarmSmTu4rrsvYHW+
QwrzZw6JhMY2v0B0th0W7o5d22KCu9hkFHTE20QP+noY7bD3Atd7oe2617X50rq/XwMicSHPJwlj
8gZQyRMppmgTRtH9vCyoeLZUoPoKVev1eM8YgFvP1nwDb+eWLfLYFdAgSZibiac3+YQqz1iEm7jl
Dz1fCYrSjdoOnUA+AYRFxzToCFw87MMDzaqirlt20ZqeTC9u4xAGkiWF72IJWrdZKJxezAByVhyW
2L5pvwPDQiPgnN7aVu9xOX4fLb45oaddS/JbAIH3TdZ9FQqpf119bKDFnwv4quv0VnoEZ+Glw0YX
jstOz+i4gqsq2kSZxIRTX+fPXQIwkhcwGXRBiDo1g5//hW25lV41jaS7BCjPVcMHtm9peu8cFF/x
BdHEq4zBdhEIruEIYhjFVo71Uo3dunU1osjiGAIWqEq2Ge6xjXBx8ADxSQqPOOLNA1hqX+0w8qtg
7sw9cM3xZrnAqabP2FcY8D7a28zq3b+/7f1PO/7/spFdUkj/+z2u+lTmh/6v//z70/+Pn/vr8U9w
WoO1ROxQTLAxXWI7/nr8p7+hzPgSsAEe8PLfcDT/vsrR35DRgIR4ELuojICQ42+nfxD+hnz+BLpU
kKDIO7hk1Pw7FwBGiD9dAMh6wq5III0FHRbC5vKPKvSB4u0gMmw2tq+1eeXGuQKv85RvIsiq7gB6
M/jSl/GcjTBqIemH8GELBV78k6awncd5b+YKgytkaGPTznAuShH6XW/TZYUoa+7Cau1D9m5E2l+1
LEwskvrklH56YEhQLi6c5CXsbv62gDQx6SyFKaO2/Ep2Wv2UpLb3YcH018CJ/6FbjNw3SW+LofSa
ETAfWTxklZWxlpuaNVFUTl0cHHAWkxu0valvtRPj+7IwcshD6Z5ggk8fUAWqaoRpdvGjT9fgMW0v
fPIglm06rfmLb9f1RTPXvEtuMQmq3KEMCsna9C2Rff4BdWKGpq04BVQ8knyvOe8qVa/5MRxocE7a
tT/O6cy/OzgNsYX16iYgMO6WyvDuZOauvZpqOr5KF3YPdoIRsByLSTyHWc9fRDqu20Aa1HvnUXtO
tLfRZu66BAxQUOdXMMcX22hJGNIndHgTjxPydIDZwShat/QV/HhztyyGXKUQ4Zy1xUoDg6HZe9vJ
h47U+m6e7PyGXFNy0xUO+11LC6SxhP4L0Dh5cZlJ72lDUJWkBD7Z1QUPNVX9NXKxyRlBpRDPxl4F
hxY+VFym0r1MYxh9BEOuYXD1HBOltQY3tpgu1rwu5tlDk7jpWi5zf8miip6NmMenZVj9w1B0fIe4
geB2WfV4gQqGB51m40MLvukRzxpqbzm+yiiV9poWgQX2P9f7CD77E0YJ7PbBuBQfeVGvP7vWx4fB
9UB4EefxFZORvk6TSbcyLuoHcGHqW541RVgxFFPd132YnqcxVtUKiKxEZELxmtHVvwoaFPtRtO4O
o4T+mpZMPbfDkm0Fagh2CQIS73WjcbzDmQUNJ6lv+wmwehklETsYZBAgOdtFGb5Yzw6knRHTlrBo
OGgaYveLE9Y/0ow158WN/naZQzgbGwLL7076OdvUCjhANWjfHiluS1dKgBnoBYeTYigTnaPxHQJW
mGhyljq4xZfuFit1hj2NB2cxjNBFwavy4ca82CEIJdrkHIiC1MTtvVq65znrh2+8nxF8obPuLhQ6
2bdYJbYIZRhOdMn8J7oIxCEyQ3CV5YqVKij8VWiVfe0gD34TdQ/WtkjtYUawwzl3sX8o1Nxf+3Wh
FeRZfSWyGE0lVmBK5JBSnIQZ3Zau2j2sFlWpI46+u1Dy9gHnHN3alqx3BTZu/JIDbEpRAjm3T/B7
rX66DbKFnGH2zg5R4KMfJp/0MWlotAOc3FzNwxKgXMDD02Zr9tiNuYZEwinkY8/gZTK+fkY6o3ep
lPZQh6N47evclEYNYKNg0zf4S0IGMSSDZrgTKq4rpTr7aKOcQ8rj1UGLYX2T2pA9Z3w6hjmM9/BV
gy0DVHEwI1+2E8xCVY9g+zMMoeG9MMR/TdI0H3KUQ1yC8+zdNp4yjoZjcIHVyuBlqsIlnr6GQtZ+
j18x+wyU7UGq4l296iOib2a/Upy5/QAF+4QnVSoEX7eYdT+LOTN9hQiTwZWxztK1rOG8DzeN54wC
XEDYRx7AOoigCAOWQKchxOVBsuwFJuenjlkO4oHKbzitJdAGpb8wqQ3vdJ7NDdRGMq+YWPy7mMIB
nTrrGtjKJRK1dHUzPfMkC1jFoDFHxQgb6Vxa7NEpKtwXeW7QFHhKwKSojdQAQEp43mrIH+KcDFUP
xys4zWJdBzzUIseSTs02B91xMYTb+CHzKQFFI+fl4JHXB8SLoRrT45ME/kK7KkD4BEd5UWLUwY/R
UOO3B55fhvCgv4LpHHED9BxKA/hAcl0SNWl4b5la35diBg1nwognVQCp+kmMvEB3Ytzac5ErlOlA
2eReOiAxT3kL0nZHoIJ4YIybGm0KSLJZkTk5VxRMvthzrpS7ClyLuIxmXEe201AQYm60Ho7QYS70
g4F+/DAOBRyeYe0y5HWF8Y1qhvmTh3akV202zDhj4A8rfZTN33NLbQ63HmeXYJSMwUJQFxLICEnO
tB5hXUV7CcgVXNQDKnn4EjnoIGR7py/uyt7V+GkHSH8+ILCaS/x9uTplPs5fIJq3I+grj9ALj6Ir
ux+W0YDbyoLhCykg8QskOPgoV13jTk3spRjCsAE3eyMI2rYUoMmwSkXkp00i5gTKywX7bkVJFjxy
luOdV4hV+JoQtATOr+XBPs9A8JSjL+p824RTdp+IpT7gs4f6nTmalx5s1n7OGECLNWHA4PAP/9mA
nb2OU4wfJSoSlyeZU+629QQ/bkxk9DbCr12ZthAv04z4iBwewwW6A4u+YFhZ9V4ga+UlRwsaVgVj
XjEzxE9KyPpghI1uVjXFcGSY6DFIJC4IB/171zN8mXj+qwVnsSlZH45XRDt1GNs0PgHYwf4Stmo9
wpY5fh9Uu2IwCgu3z5GXdFV0sdyAMps+aqQU3fgB3Qzddyfg8gbceBi0WB6pCegPYPmNLHUuMiBJ
InmXPkOcZ0jFA4xjbAOfcBuWoQxxWVKI3Gbc1w6cl4KSlpW5lnDbUtS5PjLkB/UbTIXhW2aU2huZ
Fi9mzd2VSnr6guzQ6XuXDpxuIlGjR8Z7W591AwK0WbIFP+Pya5w/Kfiupb5DMMC48RlMOXDtAoNP
62HZdTHW+nJ1aQLITJDkNpeRP7dNwjZrFxcojyWNvbYkTmA0FubIF6BfUC1Atb4CylYV3u4Uebq+
v4cNJzpFwYKnCkQTXKHwXMz10XVuSUCqgi1APNKSf+u4GbZY2JC4AbOeui3ieXhBLgRkQjSYDNad
TotpV3QqILswA+yNSASEFm1nHbqfChlPLTIuBLqEMZodhwb/FF3r8OR5Hr5wsN7Hwc3qcRXxfIKx
1d5oHRd7gaS0sWo4rlnYiNadRPegAAkrULONyxtxGQvSvABz54husKCVyU0GH08/pcm2HyyMwvD2
7dZBInkrxEa11h3/poH0nKzNgEi3SL5641bYXVa0KHjDjHE9G6oEUm0QqYSFvEFuC9LI4ns+DBZd
OHIx37iYVwQ1keCNZ1iXhZhstAOkvFwFlCOtQ1wkFatKT2On5KvQ8OaPfdAflkEFHwk6Cj4FtuEO
bv4JfTOcMP0NV+KalWM2RfGDsYjaqYjL8c4RAl6vKuIWfixCnb+joiMYttATehOjqOr7HEEE1GiJ
RLMglOitd9AptnWKzXfJ2/miB8gfe5YuT5cURKyeedI/i5p4s1l019YbmL+h9phgornNESv1A3cs
Ijt7GOogpKIGvcB5kKJLTDOFGxggaRaX2C7sluEDhv9c8uYu7lJ7uW1Ecuikne/xe3T3pCakwZg/
ps9IMYRIwXQDkHxbtMtUEmR2tNUU4GqnKu7vYQGtryfg4xZYQOBfTVCA4ggNnVTpG9Uf65jCG9Qt
GM+q/1cW3why4v9+8S2l+/z2z/bey4/9sffCXwsOEvL5mBK4A/7Ye+PfUtQlwPh1sVdigYVG828U
JqDOHBIz7KFYmNP0Dwrz8kPgQ9HyUEQhMnTR1/lv4J4wSfxp7b38UfgjAK6CCM8S/A8r9t+LcPH2
Bo76zoD1ofZtCnSBdTEIXxLAaMVGI8Hj2OsQiYHWdzOEDJKdsA0YgvDzDhexhx8Qyqc6i5D9DgEr
5FYLuZ+0fUZS/GSrJOBJV5pMrwdjBJzraTao/QrBPDQ0JB++ZQmZb3Qf2RyTrG32vl7DsFKCLWg2
pFNd3LRIuHuHv31Ue93mEdmPZMLG6QbHXiHiSN6swqCDyjWHYYAX9Qwsyooc8XrJ8NYiEesI8AGR
RvOw1i1GlI4lJQtC2mzbfoRmkEnnILhjcmtsGnzVnjGoaBCyhasNGs7ThA9uL1OT3zQF2tFKBFhA
bzV6JNaBvhsBUzZhj1sUtlR8BFFxMy/uR6Egg2sgFK+ACOefTWyt2krY+h844fbOjwV2hFZOChIS
1WyiBAmKJcI4JgSAdMn4GaIpHjFGRJDdTFIFHdeasWsHcWe1YJdDTmC/QjMXO2SPtnN9yGWiPucE
Iu1inOyPpVf900jX+Ja0yNrro0bdxJIn67aRiPaSyLba9qSBIExABnyLUcge+IUW5PWMU7I2wRHS
Tbr1zQowF/ALMssgTyxw8CuMK2N6OduHC/Ho+NgspXdueUOMEz0BkTBmz/WIgIwiB3PZ/GIxDaEN
epbzMfk5XeDpkmAF75syQHbd65hM8+0UYNzapEgv4xuiQeGC+1vHCo9dcZN3jUaxHpLYX1lRBNUI
ae3JeCn3PJ3oAcZb8bGm67L1E+uAp7J4043CPMk1I2e21v10lQbBbGCxVWrDtALS4Mg6YCRPOrBZ
NHHA/FXAphfYcdcPgEVxVq6RGz5rBIbdhCJe3uNC6Mc29PzIxmz9umyMUzlHgHGrFk/2nVVAOrSP
1Q5tgPoNStP8WSLx7x7aNvDBSk6g+ddczWU42An17Cxh55R2GGSRUhQUiK9Q8d1KvUDkRCifbdir
w9oiDa9svNC7YUmGQx+5+prSFW/SMqfku1jxXwKRZfd9HUZnJHKOaC7TJnyXbsKUEdbqZhHRAAVQ
5O19FuP3j2EBBJiDQwtJlmC1XwO4X4/DyiDhM5j0gcynPdZO19BbcCHxBgBVd6WbxN6LLp8RBzqH
y1Ky0UDeaIcpY6Vsh+kn5nD/s66xOJY94tEu5wRDm5pwEGu1/AYXfbqDLCt4sXqYEf6pzG0aeiSz
BTrBdzoEE+zISPu7HxChnVYO2O3PzFjcpmGTYivi+e3iXBZUTWEbhCmH2sUlioUXmAYnra96Y8XW
CkJei4FBMgm0igA9aiYgMSH1zdbLoL7WMe2uISdGLDhJnfhW1LZ+wTcN+AFi9f6ZE8hGkS+l7TvE
khJD5Yxy+1GL7kiRgBfvM9N1p5gvdt3WEY7WClrGYpuNk/jexwx/TN6HNbIAedDs2UTTG44w9jdq
nUWqVrLgDTY9cmvKGrkr6Ekax7KIG1A0RJnhKUQEHSD5KYPtEkvyi+e4N/ZJZ7LSFb257bmrDz3P
AHyg/gTeRxzf28yb/qWPs+XYx4gk2fC1Db54hHIAAIKLuZKqR2NrjvO6jCYBr3gPDcUtLNCUboC7
xI8DDZFbanHaR+VQQMMimmTFydM3YVquiwzBJ9SJeuyVQIgr0BREyBmkH5Ydh60XETmkfc1NM77m
iP29bl3dtxVRRD61pgmedNtg0itkIpHtOMbrXI4q9kgCowlCnVQLLr5shsj7KtW13zkaA/hbldXb
moT+1MFlsIfwlLEtOA/zU//KfPW2R/7rhNDIsLTTwM/ZYi9hc1Sd57+kxuLbx/MUiBFvEkeubCbG
7iWiPMW3CW7ghPQo05UD3M8/13bUmMjSfhPHyqK0aubXLB5wYPSh4WcgX2g1lAMiq7qkOUZ+gRKv
8XpL6dScCzmidEkKcRx6j4yeOhRIhR2a/n400BBsZtjBcV1OAAoS3i6nrA8kosJ4XdRlHV2045Zl
4bkNJwg7/WLGpxhny6MtuuD7nKhOg1YDdKhRA60qY3J7E08DxHLrUj9BGphcMY8coR2xcbrTCGR6
66y1KCtaebw3MLdCmx6CuMe20C03dI3YjyWc+pve0OgnhNpwFAcg+k9IKScfRtf0hCPI3yK9yMht
moJJ1A7+6IJjT91AnJl+BGOqP3C0BnssJnIHbQ6W/mYayAdLu+yG63U4NXi4n7r64maf4wK6utju
IbZkyEvLi4NNXPPRQvscbCA6RtgXD02yx+slvv8v9s5kOW4s27K/UvbmkAEX7R3UoLzv2ZMiJzBS
pNA3Fz3wW+8T3o/VAiMyQlJmhlkMK62mUjBc7gQc95y999pgzIiB4zg9Wt1gfK0crollrXSIYrHp
neglzreFzapE9zJS9XGe3MnBMZ9ro5KSASirreWYhILpxw3978B920WdRj7GhWSs7mrhRk8u/9ku
xzm1KVJn4Juk7/pjYjuU+tL7cqsDh9h5mcWisZxGMWIMiItzywhXr1qa+5ql7g6ooZMVPhaKRr1F
1FuhWpheap21plXbyivL3+M0/9Hugd9koLmv89+fos8fzb8yAfIzfx6hddcl2OPNFlFL/9E5YM0C
EbVWcwMoZ+n5dP37EZq/4WQNYUI3ONoKpJ0/tCPjC7m52SDIuRwmDSD5v3WEnvWpn6wDcO89cPSw
xvEpkCf+xQU4IMb0LvwzsLZ4BMl1zKvILk4wfHufK0oONdWr+lxcsh5yriUnxu9h4Tmn3sTTc+p8
rpdm4wdVc3RqM7geimjACd/gZYZ58Cq6YbofM9FmzNOls9EtBFWM3/LSBlWIwYA12rTMGzUuHabu
Qxiq5k7gP9jqTlXslNFFq0Kn/EpgAwaUq2qTJIzvf0PDzz68MSjWpt9WV3gXmuMUNvpBy53hqgS8
sqeMCBJaELhP+ALdTYSR/apRUBocjcWcbg/NV8NMonmzjEjCDMQWwvQqRthgplZElgnUwhuv/MJm
HAVEAYnTgqzIgQE2YTx1y6ZP030X2PFuLLz6g4UIVjBhxQ+CfNCKCEf4Mthtu25nBDAeXuvc5plz
G8cc2cx0rJ8zv3dejbRIjUXBOnQzsU7aD1JzHpMxMqc1Q3FxaozSOsYiSu8IczGSELApAcYoKtOR
2vYIb85BS5h2AsvmCVz2ev7BtraGByu9aq0DMONLXJXprcEqD5qby2m4FdpwHbVZ90maTM5jEBjX
rZvjLwiwwKz4sMyD7JLsCKK8fffaFE5xDer2KLUw26aUlAEYGJLXVo54+qJWXRw8JWutLdVz3k3i
xq3pryau5e0ZBy1on/74tTTG5FljUXmTpWn2zkkkPUwy9Lej3XrfrTShgyic5BAvkdk0Z5HnfOVp
1OotBGuFk8vz/Jz6ib4fWmnuI3J6d53G9btkXUSDnyPl3vK6djcVXXfHB6GBRG/0fgd937idWJJx
xIGv+22sNXknQg2qrF6LEqi25OC61NNa3ev9hLcjdsstsTr4oALbBM5X7zEPWg74wsymOxd/500D
Rfsacy3HiASXa4pZFNA4WH8GgKnSwIJiAiH1GQBzWCunsp+A8plrdyzzYzcE2e5TlsnyEQeq5+Xq
id8+R2wD+bAF/TjADDQtcaOMGE5Hjx1yURZRctCCJLhVOfGFRa651qoeDR/XuTYNGbuz3tgMxdA9
yFp6V3hEcy6aoF6C/C78hTBt+8qqdYekYZwex8wlO1IgfO8824qzhaWT4DD7MNwZCA2XDJfhuzfA
AE4C3T1OxOGwl1uBe+x9LkEriE20WrvEieEiG0jecdDqVVgepgTuR99p3ankRHXWcLAefS5r41AY
1ng1pdZkEZDS42gprNK+7jXPhMUZGu8GG3VSPwX392bquVkEaTQ8dJ8je8OGKjuk+ljzMXW69jUM
EzukQyOHfSpU92ylFidet8+pDTakgZpZyZQ0cz2NklnFa8aHmoUfmkg2qveqcUibZYNsn8aOMpwN
3waEGtMhGl4y6MAQhJqUPI5u1ie99kMPb7Fp7mHb9a+uo2UfVmGX9/y6gx1Jt+gooxoqU0OjId9r
yrgJhShwFU1l/oZRtj+i2NTIM665MbTAQZ0BXLMwO6OEiGwKTMT4ENjoddPgr32ml2WUpvZJMoxs
ZVpke4jPQC1HM1+VhM1y/JdJT4BmBKnq9F87Frt3A9zI1TTmxXlgA3DsrNh+GWIXxXG0uhfHajMy
hengiK8xonq86hSq1iIZ7YByxbw3XkQEO7hfRlVeavexE+HBdQe8UZRB98OustsovrAq4AzsFVmK
UdV002mNChIp2lLFzOHXLEKGSUgLY6oYiSz+OccagCCR8lbWt53nGNcKHC1nYD+WgIYGyMhgPTER
kI2E/99Dv3ogexqxXvVT8DQRUmKvSEVyHzR8DxW5BxC8srQPs5rg0UadyMoVYxm3Txno1TW+2uJe
qwybzTg8KG5EnDeVFjy5ceQRGibJwtvyeepMoYanJxlwoMKHroIHyaB2iWOehn1Tw75ssMfxjYfr
NOZIaAWafws6ufVXlUGyfOGOpvaRcqxe5yU2MX+CiUyZeLP1Y3A6QSgmEwtYyW0boyD4shjwA7nm
Xh8Nb0+dgYH8HdfFpgVkxQ8GCCx9DmPY9TvoUEWtoVsVHH47i8BvZdHBGDbJlazx+jpAThc1Ch5t
ACVNAXxtuocAQjq6DyUSY9okWxWValcYaWncQq1iKS7LsUgWVZORAM5h653yfsy1bQKei3rzFK8H
ErWuQEjrNIMslA7CaAHVpz5VqVWWa7JKHYWwlZleBdCen1HQ62kBjFYMa8JL6Z1nFik5R8EbyXqd
u5MZXo0bLQmNJ9sUYb/MhIJGqrAmD2zlRg7F6Kpvrl8nb3yEucSEGLV8u44EE+3Mhk8m1TitCl9x
wfqz9udLWINL/MJzMg9q6A2gPr6z29lKy5045Ts7UfouzyQY7tL3+Jj8oXvqJzMVbJ1Zui3CqMy6
rf+pRxa2wwMHfQatKEg5YMzSpR8k/d751DONWdrs2pChzGHJdOojm8ya2Sr2P1qCLpp8aqQ5DWGs
332XMrK0SNpLMguqWCbRVutPnZXhnlGqJuGoLbWy4REytv51TioK1vnA2nGltL70lsas4zZOKr8K
jMhvwazyGqhrAFY/v+TRgFNr7Lf1rAtPVqm0pfspFwezchx8isj/+YtwOQejJFvhf3+CX/7Pf1fv
xdtPp/g/fuwfh3jsvx7N49i0qFPipPyT/8vmjy123TivWJL/6f8i/kPqZ07yOJ4xkwT+3IO7X0yW
1XMbMMUBlpx/6m/swfn//HSEh/D/WUuHp8xwGQp+wYj07kBMMWMp6g2LfD+38E3uIvzear9JIT9V
Ov2IOv18M//8SkwJWKGpk4KP8PO+XefBjAJa+iv2g80tWnMVb32SHjz9q2m4z3On2OmyLDbAhtOz
zuLzTADeMxY+Hti9LfTpQW/o6yCH2Z4tPzfOdluGd+jkI9ueXup3Texo+2Tyae8ESJvdarnUqNfG
npv4YSsw4TgxCx56Q+KUGI81d4mERuV+G7JK+2rmYfStrfHP+PRu0CnpaCnkf7J7wSJjV7mlvkG8
mXNpiRmMwcjPl9bTGAXqQ58oqViEc9VJpBuk9oehrtmGq0Rt8EFVm9SmIMXygnbclJ+9KWbqa3Mo
h9D7IqpEEe3rkSbrpYO7YlzUkVfeSKPixjQ+057dHPwMaDNZ971b72LLDx/wL5svMpTjKfE7ULWj
EYh5AxpQqDgG9Ip0tP20vmluRUvEhwRoS9NGUWO30YZV3Wv5wStlfa1xeCpRfNwKkj1+1m5NsmkI
d0RMimVVOgm+7U4VyLAZg9zK9HoP+TzNLeDQE5+g6FHoWCd39o20y5Cjt+ZAHLOd66kuk+fYmMyD
Hjj+hhkrv49glOfkqyUnA8cIAn+pGXVGTh0HwJHDb39TBjbYbunb0S7MRXKY4YTeMsOKBe+77jJU
z759cet2uI2hCMIER+shw0BR7CpvcRch4s9lrlUzXFxNufftMJj3gVkZG2YB2DGVBmTc4SQSLWJX
ZncTmsSxpGfqWuv75CpkiOXAgkxtLrOkm3ZdT4DJhBHJ+dSr46u2bYx7I3XVHsP/3JfkxDR+9Ox8
VkwIU7bgmjaPfh0Vj07BdptVVLyPcAmf6sDiOmkz1wW95MAs8ohqLeKibRTd4STRdQbqS8i2W4t9
cbSm2tiEpjbeDIMnXnzfpFOZbRWd3HYJ1Nh3zReRc9K167l0HrNMsoBvnNxZkeTZHhfERxYpySUN
hoBFZw6PhPg8xOSqS5Z8DtYCU3RgBGp+RZFLNwCRf2iaSx0fjNhMHpPigi+pMtozKlJzkoef0Xyc
iqxeP0tRFHvRp+mzKqXATHMbC43+92wmy4UWrSqap6ZvoOWpWiFmgAPFHKDawC8s0vWEotGspWLH
uxE+wWK/dKL7AfVWbIyyFNcDRIVH4adIPUVOmfcS4HpeLMtoyp70OiaqVM86FNe3Vj2KcSge+qnq
3mpWFq+ah0mtHWaOv2GGIlypVIgTJYs9R88oZ2SXjQ6X0MfyWrNxRxAyI30u9vnPf/L9vrxipfQX
j742f4/y1+y1+pdJVn72H88/84sOHU4A3YHx47Ix+lEHhuAGvYo/5GmHYvDHEsv+ws6LS4vAqmPY
wC//fP6BwxNEX6UUiJtswFGP/8bzz/qEq/2Yf0FSJioLjMly8Sg7v1KoB6s3TBALRLDbhnjlqKar
aci7+yYc1L4V3ohqw3ixSLMQhcmzMDuswtz20iXm7uiprQ1zz7G5fWXu6r+xfat3TuVq8UrH6mwv
KN40rkKrtglWRME56IxGbTo10qGj04+lqIw5B1zBt7TIDGuL4qeVDJ1sE3m9ugv9KTwbwhzrVVRa
XrGosggmi9kbFj3cjh3vybkwYKC2ffVkGJx9K2QhZmu4XFyJqdiOnZcobYezdJpmxQYx3EalNlzG
1pDLyPG/89Bhnm2tLtyrJg73qKkMSF1JtWrB1inkU9tGoeut6qEkOzu6+kVTlrMNZCjuCI0TqbAN
/7WrQo3nrzHsMWGNayp+XKyO47gtsZ+AcvcRi/0U1dIT43oy6T+b+jBfK79NqOlps0M/KEQcp+LJ
35TjqafObxH0MFNFroXfoqlv5uoJSvNcxoYFUV37a1vbiEMaec4bP9SsNVK3OiusI6/T5Hmroe8R
fQG0PkZdnp4MTQ0J9P6+2hQNCSSwWg3MYdd6MiIZE3X06YnQ8LsudGgca15FnSOJV13FFC6cGjGx
EFF80otu0iXTg4hPomUHiWc3WhP/81dZ2DUrG+TuwctT54R7Sl3Qe2g6jTt7xTqoXBdDE14B2/Fv
leb61J9BOzoFAsAgIvNwzYNfRTygB8hDfqttG2zerOmYHIugtQoCPAyWuEdHRAuGTeChOaSizxk0
z61qXJq4mHGa1c14Pan44vgmfRuIkAurHRJCuzWIaHpjqns1z7kIZdiyDIN/44qIFaOwNbTGRzmJ
AoiTz6gcdBHdaiFFd2e+iKmmgBZqQEbWw4fKyJnA1MgxmsKgzyF8nsedImE0j0WH/qwPzOu54jCZ
6A0ULByh81jf6cNHNsEKAgczD/7UfGRwuPLBlEvFYrSiYWNeFDifSwMcWTtDuenSDe2zSZEKBwf8
ce6VHlqifNYyvVFPZajbB31Q5nVo9Hq6nhvnrkgZdF/TBr73KmwHZ8vTwrxkWkJ7SKIrKSDmuM63
ymzLG/C/bABqaiUAXREVXg6B61x7oW0AvwEd9dKoJsKLF9FppmbRpIi13l0Ws5SCFzDbNbO8koOg
uaviPEaR9amVgu4ULNqUvdtijMjMYTicVRrcgD79Ta2jLe1y7nYa2+AiJ2qTJZVMVx3tCbvMwwCC
XE997acQZM+akD+rQ4nWRBtuexSjQNhbO3OQa4KhatEn9XzVY8/g32hExSslcHLfKwM+y6xCVf0g
WcVxMeHAyu/TWa2KgeqdRllVL7gUzJpKB3Stcla4prBuXiyncF5Cz5fxqp21sFHkCVfzLJClBub1
blbNItPXX+KpqS5ONDpnken5i9F79lvvDf0RUJR2T9IK4/mnGNd9CnPBiEZHILil7G9W7kJjcDba
p5yXR9Bm3SwJ7nuPcb+bdb8SIi7WwlkNnPjvS35zMnnr2bV8zdkl3juBN0uISW5ch5/ColX1iIze
b4JjlmgXkGzOuvkUJOlyqrGUDnV3Q1FiNq7yWb0cDD87uDTKzRtRdTUmghYzC09Iy5F1Z7IhWIR6
nFwTbK7apRvFydGeJdOyK9De7Tx44duBUqXctNe48xFY1ay1YqrLHinvbG6y3ItA8mQ1CZvKpZnD
6I3nkYXAbYgP6mW2wJb0H7gtN3TqPrPKp/HJkpmxrGAsbTqNicZLDa6oGFAJXsIxfhiJvSAZqPZk
GlrLIOCH9sJRbfsOJMnqljHp6WwxSIs2ZD3Qr/B0UOtEdrk6zra8p9nza+5Mq6xX7Jvoc2ltz187
MxF7KoT7ksyUbGvmZVus68gyzhTtDLv+GdZERFFclH+UM23bwuu1FcmA91dzuDucbPpo+z6/x0uF
yyaVyQuwmHYdERm4WGC4v/kmKgmieJiDPBDmVYkReNOESvLDIIqKkpGsZFhTs8iebxy2SljzS6xa
fj/S4scSpzi5JaBki8/kIWaso8/H5PLlJeuXbCaTY7VWtAZmRYH9akaXE0H0Hz3NDw+95zersmDx
xiKmP/J8yY+4Udvt+MlCN+LyuuUr6h1xpX+DWk6xIZyYgJzE11RiLZkAHpxBBMmApxtG2CUbOHfj
2PDYi9jw93pl1t3C/gS2w6jrzn6Wio/BqDBPSXeC3TZyCAfzntFldUUC55gPFJuQmk3O0UyETwfY
8DSeMtl5dL+x1tQYqTpSQ2t3yFS77GXs0GUacXfxRDhTe5VnmMyK4S4bhuS3Uvm/pcH+R1cy//We
Jyy+/c9//3PMz+Sn/nHMdb7ov6f4frI6ul+odmeXwx+CTPnxiOt9oY8CmjPSKVxnG2fVHzqt+YWN
jw1/FPAwRcwsTf7OEZdVzk9LntngqM/p7rleHgSMJ3+JeNus/ztmcwHDxMyzVYBJjnsrCXNgDbq9
nyA17qeW6ELKLpVOCEiIa6xP+V2LU+umaAMeaFrhwCC31G1p2SwDtDYvq7VNTenLUHjFuRQ9Q3oy
Om9RMWnRyumL4smuWv6mSIOvnKuA8/qBQ59pEL5g9o6XRczTLdeT1F2KxOvy5YgW/JILb3jlYNVe
pNXIBSMCFYlTCrBT5xl+w2rYXYWqI+RRFU63NTGdk9qKsZBnjl7nrPhLbswq7wl8j6VmklU3jHfu
IPviBbaApJGVzbe60ZAskFYgeehFlb5JN7a/2jQXfMPDlqF4gSr8iiuaIG0HBSJMp5BQbh4O5T4d
0vESplb8nicYoRdR17Tf2DTLj6YdRLOo2buvSjlYKwI88HijmL1u0/YTz9S0iFZshsFSUgzm7mvL
bqydWZCgQTaO0jN8mXyTuU59cLUONbChkaknVB2eoTmzrqZ3XL0WLe1Nvan3R4v827Wu6TbFB735
UkGOi3fFqH3680xE1MTSAZzq2WkCE7kXOrXNY2Q3l7HEAR47U0lePMm+t6XfEUOfu6ayz96pmize
1pJhvi3DMRwW2ozVJz8IVn9urCKYWO29vEFFQPJeIyl3G9HZUG/GBoqdY1MOCZekfETppNKryBPv
kht1eTd9tmXpqZHhte8ybxtU1GkFkwrZTswlW40yo0PV6/F3fJLNKXbcdC0JCHykBGjfxKRn21Lk
/p0W0CRFrZ2SL36dBtuBK/9kyULf1PALD0mgqjs7TLODYFOw04HI3Gua2a0qK4zIVSJ3E2eot+lE
pZgj+O9IxGm8EvHPhTuXj3nCQ0JEnWA3VRXmd832irdimOxT5lg4QUfHUBfOgB5LhyK6D7NA7WGW
6vsaR/QpdVjm6WVRH4ht2h9yLkeLMre5zpiIVyXz4Zrigum+7UGviLwJnnEi5mcdvh/PE0yKXum6
rD5N2tiiuZfNygt1FfcaZW0Q+eQOTEC/bb0+f0Mr9PAkzjVvtFbUH8Vc/Wa6Q7eVcx2coGRk6UdU
xEVzWVxjO5yv7blCTsp42KQSlY1R0p+Wg1J4LTHpn9usna7Lyi7Y9lFKp0I2gQadb7s4ZPR8aFQ/
jJyGpPPazKV2dVB7e3yCPodCYA32XH7XcYjMSSiZxreu77xHb94pbf1o0k5lFptrjVQNQlLXZvuB
VtCV8ovgaCNJsuK0QEHinfUWtj5VN06LTYExr7ZWKnPamwyA4oLzGB2cXh9Hm0GjD2HdBe1cV6iD
/XyqPqsMgziiUFEMAPrwpybD2c3SAsxqb2N7M/T6bSKu+UxdRn3dNhyU8IlWfBXlxM0uKeSAazt1
kGy4ccp3SsPg+KYKSUunDyNelfEUB1wYtMwAyEiUWGKEApWEMOZdmWou2pZ1EZ2k5at1UsiSdjLg
dey8hHzJ8ync5HmTP3iO3p+ZnxJ7LZuq2ffGUHqbaCzkkQgNrrQo8s+jEHgr/Ukf7RVFbfENzDzj
rBVwLcYyA0g6ovp6wxRc4jBOljBQ6arrOmPZpXgmvECz9/akHByjhbJOkDFcMmnVxJFunM4m4W0G
H9xuSE9ee6dFrbHXCbVxmevVt8jOctJRqrQwa+p+t/FbfXhu0izYqcZrjnIajOeqsqrXWujyPeTZ
wJwB9wtbtLZs3cA5+txOG3bX7ZmNhrurBw2mQhuN3zXPrW8ncEEAAuM8PBUyiOjTM8f4js6VcElC
ADxB4rGqs1PzSgbUpMTU9by3eQCPy6v64GlyvOmmqGXLZTCr867E7RqgPj9ImtsOVVZ1+xHvEmRB
2a0Sp1SPTQMypPXqZkPM4MCO0VqEQ+Q9ZL5e7WyL2oLW4ksBv1G0UvIpMFK8+Vadn1QrrBdzCoFy
kG/dKJHZH4WK8pNnkgpoh17t00CgSJR9RNpo6g620Ep6HfvhyqPAxV40pSU+uNWsVep68VVAgRB4
SWzhiLNKsozMwviuUyK4GK1WHGvJgL+odYqLIZWq9COrQvbFvebrb7IiK0oU1ViPHaWoXqr6aycN
7S1ILrE2syx4DMjfnBqgTHtW8PzCnGwo2YEbtXOxU7/Z095nXU+NY628wrBjjVgCdbE1k1vCNc1K
GszybPqApl8DJVunoTesU+Ex2hRR096IoR0YTibMBDdtaLrlIh9AgSwwWBjYt8F6KOVls0Ei/l7J
yD1hPTBPyqzzWxp0czpLCvdgFqPY8YzPvoveDAiWjQpSLeA5JNak5kWN3CrPtFRp/G7AhdB8PqDx
5ApbUNgfDF/Z7NKl/qCRxGCLUfTGVzNpwcCVlbNFJcgvjSi0rW90/c43i3prWFV1LLiJtzXaKug1
mfGdW+IuY6sQX2sj09EithvRLCu6qZ0ifcjMwnx0GiLTtVfymXZmuw3p+SZ4pNnRpetLa2+y4FjH
coiOIIBpnmRlgYRtduXGQ8R6SHgM7e3eaABkKYFzovB4SEduwiG/9NO9T/ZkqQkPf6tONO6oxtD8
ThNOITBcNGa25DCUrI2GHp0VXQOyuDXSetQXoNOwXkzUPLuj92AYifCAkPTRi9HpmDTtJsHA7ECf
tgifLmCnTe9YPeHGJab9wrQfrEBhYgGO+uEpTlXBJR/r5zgb6rVGww/lx5Z9JWK3v64cAHwrlhkx
PVvwYej5GYI1lrJqHXDN3PY5Ze1RCpJX8xY+PtWg9tXWzYzymqQE1BNJmFpL8GoLkCg7Y2h2uZ9S
uMSN7J9cJ3UOfIOTzW94EPNko+gqdCljzzMeyTXO8Q+AM6m9Ql4P4Tbr/aMFROA7EAl3Nxk+toKI
2tW3UEof9GcGI58/XU35mK7bzE/2kqzqXHflLPqxkqvAGbqvyiabEcY5EJw0TUtWtqmgQNkpPjqS
2+sER+8+U2O2Qw+hohd4LhAkPdwgk3nv4TiodaXYZUaZb96WFTJQN0Uw1xzZP1cJbWIGWWtOepa6
ckqzeQ+dBIYDlb/mgnVKe8B+HCA06k79aMa9/WA6E76HRsTTtmhiTCCszbkD+n5fDSCi7ZRKwQ0e
FpEf8lw3jhXkjhsrG96Ggg+uoyD9TBlXvS1UkyerEkqiIUV0rDo3Wo14Ro8AIuojh2dsZHWvv/Jl
Lp4Tz+qvTZ6065aL4H0s+V5durgMTqFG33bOjvPCBoUHWue3r6FtkijPyjrOjmk5AXCsMm9YFoRM
FgXS36JzzPQGWysP/36ycctbgmw1mqWhmUscPnwgrmdhvPD4pPtiwBDeqfwgiEofZAWvwko1UqnF
HpSU/1hOECVzEI40ynhRcwGYwljPUY1VHDszVnnLyHBYvJHpp1fcWmqcYVmgTvY5IdmwIEN8iTjS
PNtGdgHCPO8O/XQZYMlf+oZJSt1sPDYc1Bb7qfPVSYPrEKpamo+wiJLhSpeYqRyMmk+mm7knux2r
jM1N3e0bK5dkttp2p2U5VzuuW7roA2S0q4qvN29J9EgQYgSOT0Ley6uj7eEqWVQBJPO0BBNNnipK
PxDWSNXGkdAevSGMaUT303Oj1cZTpQhatJyolqHmhushY/0dj7ObUccuesMzCSWN37RFHGsS/QMY
OQ0INeGjKx5+08kl1qPjjGKvNZXCuvY0C0ZIP1iOy3gj7Be7G6ND3fbmc267Ed2yE0+XRtTlifO7
e5E2okWIdrxLksldEUDNO2aGwn78QTi6/k1q+dEagDb0gzFgnk5x5MKesTEzI/XQpvhTEK8a5CSU
Du4k0yeWrc+hIlzDjfLXrzKz1P7yZWYz8w+lG8Tm05pRO1t/HTb+wdxp64W1QDs5VNt4+9ev9S/Q
vlgxLXs2W3szVueXt0TezAbWJ9P1eAh2cPAhJZTMrwt3m6+TK3vlnVfpDhjj0rpZFW9//eI/m7L5
OD3XIA9GCEYamDq8X3wW8CBi7nCVrOP9cKq32MT2xCP+8R7//0bov36TP23jh4999dq8/l4vennN
Pv73f51e/9e2fY2j6ifvz58/+Y+tEBQ/5AW2L5Rj4db/sbvL/OKwk3HwvTgsR8Hy/iF+GuKLZbsm
GVdb5zeIX+aPzZChf8ENxK+WEhyKPxxSq39D/Pz5zpu7tIQLYYr/Da0+RAx+2QsFeZnmsHSDdVHd
QroAdxaubbyvP3wy/+L+NmYP0Z8KK+/MwM/hoOVImux5yV+uyNTFFkefQrDuYTMYPV+1hbnxVA8P
kEFPmNiAxo3fyUuTn/76pX9dfP36ynzGP97zTBQT/QMcUwbjVDcrvo+J3NCL8devMt/Nf/X+5o/5
h2+W2b+laxWv0luLxbgKYHbLlfYbRO3fGqh+/l3NHyKnXuPTFKbjkvyV0lUhK7HXxYZcr1073xR1
tQ4//vp9IK3/0zthSoNF5nFpCRSG+e9/eCeJZ3sjs4G/Yo52tzSibVSn2n6J9Ie2MSR1d8tahmKK
qm0rHfyLjF8E25ljklkzaKtGSNSpy76vtCq9GrnwTvZgiu9oEZQJhX54JpxV8BSBpLSbbKBDTu9z
Dk7cOrhyCCVikeQxdHaxRz+XCgmAbGZ1otwSGBK2W9bsyFtYn013WeFsOVOLW787rUoBQvfhXEwA
avWK/WazVZ6TXOcisLeN8EhBm+0o+YfjokGBDsJxofw0Rd0dmuLg9AAkdj5Os5c+EyI4ZXYoU3zZ
Y1+p75YxNlR4Gskw2EuDSc5bNHZtLM0sHTZgRsCjxLRibkq/1+1N0+KCH4PeuCoaJ9jVKVd1Fgr9
UE2INYrE2rIG/LyYSL3h356ittvHhtLUruysoASgUZPnmBJqPu6VhnN3J5zUOEzpADoR3xuoIYdl
0b6yBltB1pBYhFP6PN8GbL1HV7E8g+XSgWXxk8x+EFMmcT9H45LQ5/iU2LVOZFwzC385WIX8LnuY
l3aHDOTXBYtPQxuoxMRA0E1gWIBdAKby72BGAVzin8ri10QjV7nNPxKaIyVHVHzcjWEXvKRNWpxV
aTCVyE5t2ZOqEyXDydlItP7iAd3a9qIoV22pik0hE33lWlXG1lgflwl9uGuvY/MjXb3eNn0yrWzt
3VY5N6yhYBfWDjEaCn3utcAc73l//amIQo0diCFO1hTBsLR8wkNere7YiCbUfLKIXQAyUjGgEXsG
fFfpe6IHzVGziqm8F6UId5Tixtsm7rDdtU4mD1x0/PotMc60uOq1Qlff9ZXTryzPF7fskbJvVSXh
fOVOdAGsa70By/auQI+ZV3RBGbeCjM4m6UIrY09QIyNJvVpxEkvLy9AGFr+s1qBVgmhAAxfPDl47
iHjwSCD06OdsxHx20DOiQAtvRMwzVFfftpau31a22dyVlQnxUX3CoItB63Ge9NY3kFFqWppeYBJ3
sjHdr+oulm9kDSMc7V0DwhNdCHNC16ZOtO2ZOsWiFyMVq7SZajT/dEPDsrVhu0S62iqetXQy65Vi
eXblN26SnJvGD9hHQ14GU2bGicsqmtjyUmHVRuqc8LXlGm4y9slueicNxqCux3k5GrVc6SlaZOTK
8BDAoF6aVu1fWgvpb+G5vvmEgih32PxDyFHR8Fgg0F73cettAj+RByDc6krIsb8PLdbUSxn2gFPq
pibajWcuYzjEchEv/ArcKyM0exRQ3fYqd1yzZhZuxhsXZ8pH6dXiw3V8+z1vxFx/TVtI31sNGe4W
iCmA2+hgkC+nOE/P5CZULdiUQhfNXNA2A7FD0HxWxxm1gu2OcqFF94YzFdUmaCL7lIQFNDZP1IdK
i6N9qEK5y6xmDIHRAJ/1bF/nsxWduIvl5H4YIFVaxibCVmyO3z+/yP/W2ez/UeAmj71/bzr7P9nr
VOSv/5e7M9tuW8my7a/UD8ADQAAB4JU9RUoU1csvGJZsowcCTaD7+ppQnpOVWbfyjnHqrfLZtmRR
JGLH2mvN1f6/m7ilmPOPmYvqBAELi4kKq7FPNpLj+k/gprP8kcfUxGH6R6Dyj9Sk+Q2yiLU4zjz8
0EztX+znP4jLhvMNjVXgRvPxmy1fVv6VsQuq8j+ds1KwZzMl/z9mO3A0wJH++Zz1sj6hnjjJNqKO
6wvPioCN8CzZFJk7QSae50tpKKIxPGkLxZWTAKhXwNZzx3HlNtZdMUv13QNN/HPs9JKxEdWbMVHT
ta6qyqbcDNH1oWadAZY+XERPm9YFT/pZtlM8xnchjVD3s2Wbp7C3ABwRDwTV1TbZXQ8Hkhx+CH+3
0FhPs3Saz+ZcLB4WHKe3/dQmJ9+ME4PP9jzu2kx03brrvOJRUGLOY8tDgk2C2rmzY99N9mFoz4fc
M8yzslwK4N1R6/M4WOay43fufFE4P1SE1AHk3E4fc2OST3aaKPaO1Knt2b14UOsFr0+9mKOkO9kf
La4POAL9mD10Md1hPYptuZnk7H2EWRntC6MgiUIyMgAr3cdb3fgUnMOUdj9T7CtLL00ptrWe5bkJ
vPrqp2OLGjcbxTFt5cjSsBcEw/Ip/2HkArdI7lb6GSp9+e5GuWbvNtf3lvbccVNUQi5jxdQ9p3bT
39OqMv3mlO2XVFsJuhrO66mFlICRyCiSk/KtcasKqpY5pPkmIhWhBUyizPmGnMsHSczplSfv8GI1
Ufmj1LC8FseVu9XDRDsda37OS5rc8r052mi1blh5eyPjPJw8djkWthP0Vh7anH2N9eTEzgBRrTeS
98r1xTvx/fQQKys/2xYrxraq/IcqLbVemZjbWaDiIwNw3SOiEn8Lgt9FnfoIBrrcDp6nryl71x2W
zuQNmANkOWeY1QkLKAEoaQcfvYqS22m0qNKxkYauQozOE+qmfcCrPR2x/dOVBEFWfScSkx3Y9EUY
zOYhedOAG278uaR/Cz6p9hjU+zjYFnM93YVRxSaoZvzlQ0oEV2iYp4ym7toNNVk2jmWDJnbeJ/sm
kGVxAKlDoogWkJ951Nj0bSjvHIE929D/VONrVHl8DGaZ7pRRm+MZv6L927La9B1yxlLUjgt5hXYZ
Ht2sYShJJu3eNHlKmshzEIjCpcQjdt10Ty+gf+tSZEGS16p+SPqfEnJArMWSMpqPmVm291iUijdh
FvoBtb25LbiU/GzJAbIbiKrvjZrUM0cQY4gOeWsa+UeXozSiI/tgYYClQRQdyBDY8wYrf3ecg6A8
R6ns7BULg+me3HXJroIaKqxb9vQW5K55HWZDAFxFacLw7qhPjKvm2Zh7g2rzGAFybryW+hYZsPPq
nRiQbj4GyPWLRQDALgEnWlwjI3+OCktfmRTVbweO0cFhGzesbApIrlavTX8lChLWO/1F9GVApAB+
KWqFmlKE7xNMD3Pd2AhbpEMNMe0DswaskPCBzw+tluURFDmMxzBx82NiltOla6aQ0ndjnA+TkY/3
puX1N8Q73Ath7jx4phfO6micW2hdGADxI5kLxGtIopi35QL4gqdBsq4Fn3Cy2Q1fLTtx8Oss33f4
IoS5ZEuura6JwxlKDAY7DgXXPEBVX0F46BXzcRp9J/7RW6i3fb+Fec/+DA8Bizi7bbt3KB51vC6+
UGbiC2sWLISzPh7qWzw5YM/AB4FA4+k16Y27kNHkFyRNaT08kb70H5MviFq68NQ8xnHQagtljaid
eO4W8loVZvNPovL5rzZTDt/XrfNLz3MYkB6znMXjqp9fspLxnZknl8WNcsfgu3aT6dqHvRrwz87B
/YB+vgn9HgWVRhEm+d5lWCoYtS8hPr9PSt7SIzcVyMdTU9/0gZ8R351YFw08J+ywn2+6rHFuMsue
biyWLqc69hTEX4sXOYtUyfq3w/em+4EalsxJ7xK0+k3q1HqHwBrsBDr8Kz2Q/bCSPW+lVIL+nzx3
6oGK5M17LG0sphR5gJ2qi8ahjLoL+vvCyHH38pg3Tgq70yv2uJlKHJZ0sFpD/7MvtHltWAsfgtGW
W1sGFAZkXty+9a7Rvrp9rE4+aOR6NXRVhZkYKeSVTVrTbqaAuN8gOmd5xfyDFxBMBMGOIZHEzRUz
O8xPe67kp+xl9eTlVkT6MZBXWHSQae2QJjLq/hIFrMtWd96k89cpVfZrPbjGPVvfeSOURaUWbJ0L
2M1xZc1ZemRSDOAbcC0IAtI8Glf2b09KwrGpP/EcZWNffljDmF7SFPvKiuR/8eKJcl7HTRMfnIKm
rigi1gDt0mraNaggI+YnNof3ZW94YyvXAbplIRzRS8dJrYFIvijc1ESTNCQknlyZceFKG1yMqLRP
Rm4OxyTpnEtjqp6YJP/Bj0iZxu3s2uNBYZC8OBEAwFXdd/me63VjsKd0opuwL1BxRIdmv5IoWDfE
j6ML4fG7CtjpprBc8DoJiKGxbjE1+lPZviZN6G9DwwNeqgMeObl1yUdzWApTKFxe52lkLOgR7z0S
mX0SRVuVazCni9Oi93AuAo17LwmMnCW+k3ETGu4YbawgMu853qrHrgiDH+yPYWLpXNyUaP33mEjH
s8W95SwToJRt2KZPLb4DtIAxcdgD1U59cFGdsY5Go/ez98UCf5Tm89wNU7FbmBcszmZj2NNIbexi
KEk82/26eZjZm+6nJDAfYkvgoHRlxsJhUMfAbdgbast4KW2zAn9pZVfI5PmJCIL7oCKqGLBP2uMK
yw35cq4K3XfS3Zr/U+e1TylNdm+QfWbW7Xk8nWACFG811akPlraynUGsdE9BNNCeyGFFuGFacva0
4ZLYA7p7PyiXbRflvydui1hRCJP/IqBb7xP2Js817xByYOgdgZEt7QxZ+Dz3HjCsPKiLVzfzZ4ob
sjI8uLXFEDjiPLjapgAkXNVxTL9CC7bBiIoFkxCNyRqDjbwzppSpLxk44642ZWDnJhL90U5twWo6
67Yx8HcYTvYcPpl9p35w0R0EyYTCuE3VkB+Fk8KG7lrL2rgknh4StxrKdWcPY4xps4GxlkOgzzal
05lY6bMEDt/UtO4qjZEMS3BE9xxy2TWI4xK3Lh9xuhb9mfRDOAp5lpmt7+LANY51qXlm+4kGpI70
WV7HboRYa6QTes2YppsZawBbtqDzsOmoJbjlNFDvEq7GmmJwFlGe9k/EOppzhWUH91sRjqsMhu7r
aEzdU+g3+e+gLpNnEUXY5E1C0BBEqvKgvBRQhluE3tawtPPsNFV5tOslWsgMs7SOOV3hbgraWZ9B
20Od0mUtLhMVqj9D2Oi7youdu9ZKxXUoYxwZqAIYuKQZwrowadiiiMMItmneNbd0NFaHtooZDFsV
+0QePPixMUh+OioKYfwceyAWlHpZVkNjaO/cuX6UvPuYDbKN6ZTZtcrrmQk0H7+nw+gWvFUn+ojr
uVH7TmG/2aSwrp01UQsm2dkoaTYN5cNUuiU2n7i9wIktd2BI+37FgRtsS7tvfLJ2Xvi09K+AY8jy
8h0UMWvXqMuwYSOe/p7SyLnx+7F46nOAuIT5Pf+Rc6pJCKRr9I06yIc9HgL3HTsuO2YrmvwPujKs
BF4GCLiIfp0q3vejGge9li2lq/oYQH9+tifbnFYJENLPwTfNY15h1gFRo+pzaE/DJbIEOZTSMvXP
wcCZuUGmSvFJ9uDCwPj1jEU50UCuXlDHkK8Lo32LzYR0j/YkIBdRELffgOgIjXUAZt/c0g7s9dsO
u0+7rqj96G49URsfpfaK/0XA7N/Zmbskkv+1InDQSf4/rGCWf/TnCsb5hnQu4cgDUrJtLLj/JQfI
b6S+bJcINoQJljT/lb8W3756Emk0cEioIRqgL/xZv/TNdRffLssMj/PZsv5SlSJf8J+0ANcl302V
oi1sljCk5P67sG/0HCq5gXdlSgDBcc/JD3zO5SnOLSgkkfzddPZjbNAF1Mf2+5DQIZ678o7HTHNP
P2n8Boo/fRsyw7ltrZgL0ugPp9qdI8q/ZraMNICZa0+KaUcYsj1jv/mNEkbAgyTpumnK4kWlfKY9
PzEvXpyk2xo2+jVPJrjNY+YDB2XxfBfOlvNSzbr86PzB3ZWafJYpFW52qWh6MHyFcwGOgcJ2S4yT
kFjcfw55S7CAGrjn1iULNc9BvBIwje9oxOLiaqWGv+uCLtxoCBQEuFKY+8SaSbSBRqEpEXHzyAuo
9zBHxRMpPOBlFVHSZs5VtFYBIdJwWtyALDPezTpxtkUhQaVPcPe2ODBbrJWJhRfNi6mdyI1z09Ix
1FIK+MPEbbvtPIadWhr9hrBqTUBZ5WsHRvgGyE29Ty336CCeXCgfrA6VjV5X+t1j1s1EXsZP3XQP
sUrzR9IjBmA3Ef+qTYGZifj0NgWldlIAi3kJjfEwSMdY+1Aub0XZlo+hpy7tJOY7A9zkqo/AvbtG
4WwI8UQ7h7fji5nE3n4MmxBDXB5S7Qz2x/8YmtZ7w28VX1pp+OUuKVUFQoc6eyCR2no13Rk49VjI
K8w28zZwy/qWRQ0tDF1ltDhjXcJmseZV60LgmYkntqYoMX4UlbOuAvoMSTG16yiHbu9i1LrYTjvt
CyX8NbQXjfOZbgJK4vwtBMX0gI+zWDW5m1ysJDF3M362a1xb/lsvW8naW7+hEWfbOa0uFQaTteON
zmVSaCpR368zb8yvLbfCTeXnWHySmO/Fpsfa2ouN1691xXFUzeu8ajAb+xlA/1ySsoPheQDxQsY7
BClyW2VZvjM9sJcqTVtIHLVD0V8eiAsik7P1m0Zd+wkfyNdrQGqtOY9E9o6O7Qw3U8VPPtaB2kBZ
TCmpX9BkliB/LptzklXGzkxFtPa7eT7zyXQoifLjc1qjqDQtt2iDEuubiGXQNrDn8aDL4Xc0e0SF
cmh9vjHQLxVRU50oq8J96L+JJp5v5CwGhHNuHZ2Go81opTjECXO6sfXmCvmUMZwUSV/scNjA2ipz
hWfJlJthSgeWP90jEe4ffd3dtHF257GJ+zBdyLgu6ykZUiCcmj/pAcn2A2WkbYRLJFD1UwX0aWWG
7nyyLJBVzL3teqbVLUK5SZ32CkP7vdB6XrMLWFo8036TRl68bhvl7bWW/boZcbz5Vr6Lm7HhYmzN
MG/qM3dxk/5nBJ9Q9g+F1U+rTk7vmZFcRRadY3MO1k4Copiyd64aeq9j/zx6Lr8wPpeU9fD2bG1B
twLEwSQprW1iD8Vep+4D2KkTaPNHW2pr7Ts8nBw5kfivincdxadxBr5T9bm54cFDX1mhPqjSiU+K
eWEFcuMmb+2bIMzeSBfculOIRGp+DxykLpYBGTF1fcrhqrFQzfey5P9dDO1l4mOQV+3RMoyMB1NS
7Vw/fktH+cRf2RfC77foavaGclJgd3ZVPqcycpcuzHoFJj/iOe4jGxT1LQPHL9q2cDhF+X4s7Vsx
Vx9lpW55aO3zMFXrikIRr2DfFFFYZFYuwYUECrFqFUamdFkoTwUdEOklX1YrldM/q3TBOraGjfhQ
Mz1WmuS/2Wgw68LdMNG81ZI+mqG/dLPxY7RsfFFajQeaUAIEYIId/qTEOnTGDaRTHiYF4xghgSVq
RWOpfTFqQWef5J4yC/OjsXMmXKSkDa2uIbE3fOPMztUq8JOGId3lw8Siw7DDV9IvnyOsXYLDmIVN
s3oNorI+xIWd7mypWKDl+uguspK/nCI9K9WsHnycaPUvkAzjkUlvuuOgOloZvyFLj6iFHd6ojGwJ
l0DZb8Aq34+uNa6nPgi3dLVXOP98b2XboPEG8bMpG7jJRfOE3fh76htqHxTcNcwEN5rXxncZYAAn
DXdJWFx8h9w//jNQ8EBO8Z83oCiq5GQjEq6RGYxNx/V9xrGcOzhOI25ocx49o7nTAtJ7Ozfu78Mh
u2XCMFeMezwLQjJvzINr6efOlXKa+6yNPkYQPbyNj83kbG2cwesOhEXrlr/jxP0oUvuAuTpfs7rU
634oD6ThmXwnMiFiUyAqZlZ03/gddmPXuVhxftazd6J+oCHfPH9wS70jQ30/96hYoWklm3AyjlQq
XexBNSfVGpwiw0ASYuQzbpwCbZ0kjVyrNhbr2oU/V2pjBRB019lxxKPF+uk4KXbbItrl3cwPxgyx
1kRwgSjh2cjUOSqqs0Hp86oIxkeRNcikaD3wRACKw+Dwllk834h+6g7UAsYn1ly3Q4YxcBqgMPhT
luybxHzLgPtD/Cr6VYST6aIiGz/6zCmQuePaB0PB7RzdfZRUEhR1BYhvxjwXzyzRKBWA7NRa4yqf
OrqGXMiLRiFuqXDVzDiQT7wBo1/kvGRjhLd+7D8KbohwVkZCJ7gLaSW21pWJSlVn8Udky4bqAIo1
ijRxt7h1kO61kfJIyMJgzzZEQ5kjxR2XAqdCOETUoBQJCYbS33B+vJkRR9HgObe+3XzMWtd8bfyE
VW3jL4uS4CQ4jXcDQh2bb0SyofO5QwjnidJG6jVNm0/TONPfZ80LhWyWa1vn1oYPor0Du0YLYSzF
biZ1sfHz4pnV/p0bWvUm8CZajyzjmfT7vJ8at9vNEzdcj2vonvrb6rZ1MFS4gOE3rBwlwXHcxgaY
zQ2DGjEXL3qecpsrC+/NVR0D4nJt+zQ41VGZGeblKOHcJ9aDQ3leACv+tKps2sSiqL+nFu0VgPhz
juGXGYcC7nQcDswvv9vZIQdRyQua2O/CydNtRFERuGHN8AMeGkAiYweWjcvIm4BNQgHPDSvUKssd
Jq/S1OuimAsWsvhMoq6omQIQTNZ8o5+okVx1PZ5wfYmxZDuFKVQ3C3UR0k1q7hvKoNkzuN4u9Kku
zXzmQH5tVMk1SXjC74HhQ2VynYVTuLNBWW8ozhVrcuDJ2ocStmpGUM2q1pJel9I/gUiuMUDU9El3
znyTwpN5AvUA+Dmm8JkTGMYX5vC9Huff0BBp4kVrBrOuon0NC+MAH7i45ZZO7x0RCc4m66mNkZ1L
NSZbGkjPFXrUms9OtZIt5wd1zFdvjPnI+RraQkpxS+SoDaNYCNvUMLYluNUbi2Ma0n9DDaZJDi6e
nbvaNZdNTGpujDEn92tU0zqX7cTYmhocYIAkaQvDB2UYz1Vtoe8X3+nYeZ7qsLtORj19j7Ck0mzO
NO3SdrnS1XAM43LYdEX1kVGh8Uj0TIHhHH4KA/nKC9iiRJIFZZ8L0HNg0tinhe9l6HneftBVWe+c
uadPeHL70xypeKM84gWd9Oj6IGed7ukxaOHHgVpqh+lByepOhTK/y9t+ODuDooVduvSZ9uGv2mju
NRU3XFealUKfOVINT0hB1S1qop1cOjNVS7kP9UKKtcpk2M0a3XncIrxGt5TTZcvrkh8blbvXRsDq
lFb/Dr5U3I20gdNGDpBApNuqnzFYZdYHYWjvwiHDKqr2nDWuKHHSvEMYjvoJPk77Q4n6R2Izu8xl
UD7G7A22k+GVW2iSEQhq090DcCLwNqgH22htHkpmbm/tos/WMEZ85A/swqULNs/0W4tWA8tcW/5c
7OucA1ihOt168SxWZVBktOVwHpPSF0u6J7rBsyLAcgfFDXz7iqK1wD9CuHxoo/oaIM+txrHUb8jV
2TGCl7GBM8awFU9QB6PqZOcVR30R63us5Q0LQAevqDOH50IRu1uEcwYFOFGSWPNTTfkVsa9F5Ann
6N7uMhcVUjgrHB5yjer0NjgK5DStERxcWfFi1Ag8HjRRlig29UnCkd0jziSSVZLEFzhUYPcwRZsN
YSf/l+pcgVsGSUvHc74L4iw/+ZjUNlVlpR9ZIPpdQ5j8kBpTz+7Zs3DhTw/mmLZbJU3vzlHmnq02
z+TYg9bVMLb3Mrlmcfya+33+njIdv+RN8Ddj4b+1wwLToHQX7Nq/llPuqqb79R8/f/3H44+y+1H+
/NX8o9Xi71/gT2nF/mY6GA+wnIN6hMaBSPKn0wJ3qwBpR0ryD3b1392twTcbEh7ZKhPg3JcP4+/S
ivy26DAEpUkpc1XGx/xXbBbC/mdjJv7WgE0DbkmEGs9aTK7/bLMoTaS7QFJUEkzeTEm7pgOijl3W
VT7w3QBCr5jux76RT8tYf5tWTbhLVVd9r5ucitNRzWcgbNGdLVnlYQKyAYDG9HHopZqD2kPFxZBN
8AoSZvPh6wk+B7u4rPD2Eb3sz8yn7LZN0Qt3N5mz+27OXXEG18hmihlkWtl5YdVA1iV5CJkLZ177
dIGeZYRiExcFM1olh9jjwDWyZ02PF9eCTPsC2hr2IgavioskuSBFW1XKFZcMg+NfZW+39arygonk
3lhM67Ro7U/W+WyeKtA2daMbtvh9/5qBF0Czz+nE8zFn+X2Vb7IuNW46xd9TfNoeazcCd1HJNn+a
WLRSA21V7148GE8AebOtaOz5CgsD/diZWAwNCS9P3+FRDPOSixLpkXU2Tz7Wvd5p18UUyH3ZhRnr
6jI3Hr0isK5RX2kCebLddKOR8nEnT9KmjbsD/0ZmeRikv2gQUUSOoqINm4JNVq+4+lbKdIA4uJVz
INqbQvQKAtoXSAa1kQjTDxyTugFJFoz1CxTRfjfGo791uehtudJhdSQRtAIG0q7NJB+PocXc1LUI
/6PPD6Are7yZSxmdImu0wLCmyn0N856b6MTy72SEpdykXWRamxzb0BMKRf2OgjTdSTcckHVqRYU4
DWzY48yi3hEmBQJkZNEOmYd2jiguNr2fencDRWwUn3jDNehd74FIW3/gzizfDKWM9wxzEMC8pgO6
BxJ9ZKvgpfs+c+uHAER2iRgWpnReOhF1LoBbvXtLdT4hc7qcXbaL8wqsLbHLuhheajMgOROEIrwM
YT/eaS6aL3XnqnapnfSInw7VM/sh19k2Vu0/crEEO+ijqOkp0x0/Uty9yMjr3kNKYVnv4uOgzLLu
36rWGg6gGCOaInx60lezlPpkCkPt8tnXL8Ka5TUNyDiFeVK9+mNUQ35DpltpKxxuap+JfEC+PFCz
VD/iPnI+6Ppxh5WI2/DZw915op4OCFAHrfAt19gRcHuM8tAFSp9j3xl3Mg7TM3049svIibHxYKgz
dYqKK1pjZDvBnXAz2a75mii/OHmJG39mYyB+ZVlrvJbphI+PwOXRtHPv0Yub7LsF3OMDcW56sH2n
umHhSEPpFNp0WLB2Cfclu5JdXw0UrfkuwCL2ukb4UyVe1e0NHktkKUvgV6VowcrmhXmTT3F25DrG
PlJmo73CfU+zVNd4E/HEcHymzyW74JIIf9QTsLA1SiCFdxgo+bZiyl4G7gG/U4fgEXHoPD0T8krf
qdRUV+VaLmJAK8W7L6oClP2of8dKMGIoH8FoVegAxEwcWgN6Tu+cEQWNt1oHXIsGhXTO9bijOYM3
8qdblhWhOFeAZ8lHZDXf1QtRaLQo7xwyzQoUJKP8XmLcpgQ+tz9hA6QnK3QGfCGtpW5As4QYm4I4
/wittj26oZN/msFcvpmzdPB+pdZjWkXVmUMgDjbouMQ9EwtKwGa0O2NFPTIMaDm4FSJv3QuMyGLk
2sau9IDSu4iqAscoVC/tkGskSrmWfVW/GgE2b26CNZetRN16OgivTGfZ3hYBkwjvfuNQDVl4EXQB
7p08tvZWpvQ7PMHiVhmNOgcVUVEDLPiJ7vn6pxl0i9umKsGDzzNKdyKuhC+nI/GaYNVNAFsSxwUj
HftckPwuyu+VX0e3mUj1TTSExZ3rmM26MOb2HufpuI9Bj92mMLIPaSbUMcltkmNG69ikSxN6ZO2c
qF8paMbhZoumM0wobtYkcm/7daz/pfnl33lrZLHl+ddjzr3udPFjqv5xuPlbdmf5d39ON8sOiEcY
7yhhkUxbwIF/TjfeN9jABOlM3KRYOJdK9T98pNY3R0qPkYNgj8Q/uUQs/nSRmmyO+FJ45rDH4R0A
hfgXwjuOyXf5h9yJFDhR+CL2UrEnSQQt49c/pjXS1oQtxsy9Uflis7/p+6XdsfaWpsfsq/WRFVL3
iT2Vh0P11QsZgAD5Uble+L1eaiPx/dgY+KmSzEZKJY0xoV4yl8EdxXjDIabR2N32ruNDz8t1ucqX
dkq6kfRn/lVZyabGuWI3HC3udZRDbRDtmxIWgeUT903m19aL+l2CO+UtrTD7rDQ/0B0+cWcBELrv
bTEZaNBzscuWRk3ydNEOHYmqzSLVmBC9YangRDeCPC4SySqKDcsV94Oz6Ts6O5OlvdNyPBAG9NVn
K16y/hxM5ERty6kf81aqm97Q5ouO6ANlESjXRklHqOTTtesi3V2ipMbSELAzyzZS97RYhl81o91X
5WgLA4Olbzan91y8UY50aWVr3TZ4ATJiL9uko7+UTDZVpqMz4ROEcxdQmccjYyV9AiPc64Zo3y68
Uy4nILzwAhXOHTQ8+lGbRm6tROAOd74KVHMaJ1bRNOgbbHruLqSvT6/kbE9yZerEvCfF0W6wJ9ho
ol81rV5EY+vMMiKmmAdnSDE76AFOGze3TKP+KRm84Q0/h/zpNj1ipq8B72eyoCA2E3TFytmxXvzJ
mtbKozE39av4YIMfeCNoreeN1zne42ywLFnlWiu5cpMQIJovxNJhGJSpWtWUk424k2mxRZtBIx3N
IjnCT3GeIgOHh4MC/wv9y/41BeV4S/Z5PnZBebLFFN6Mbtd9hCklun5B/oQXuBL7pGXgTZe63ayJ
R9oalg7ejpa6O3sp5tUjKfzI6msuwJ5DjSrB7NdJU4qAdyi8w4jZ/B4Hx6Bke6zzQyW9dMOAUzFZ
1+Gxk72/bxARd33CDErCdviUvlM+93UW7Xv2Mg+dNMYHZLTiONmN/jU5rn6Twhgu2Jj1rsuT+QUK
TXmecBnuWyMdrm4RMDKqKn5wTEZp05lGcw3NR1zo42M0gw9TBIzQAFsQmuJ3R0Ow2eJ7NU861CPL
CCNYzrt2jI5D4pvPzMfxM8Ms/Uo4VLqHKoD5PDpOcKA0dvzpkZl69ere/I3Xe2pWEipRj0W7dXFM
Vkmwbuhvv3aixqLdCVmicju4FswWciCdCmX9NnR1eEp6gNAwINTNaGftQyij8TUn2fyueay0oOfm
ZAfbuVxVkd+Za6zG5QbnVXOgGMEj+93mH0K5He8NoHOHYRj0oVV9uM8Lo9+RXekuwkpxq1HLDg7G
UpAhvFa1LzReVtS4DrwVDTGiH4tJtccAn9Y+NGvUDHPuf7lOTh1w18HShNRW9p9GVE3PIbwGoP+V
8Uab3tqzS1blXTNcHVJfJ8fLGpIwnrWFmOE/jKVp3k9dOj0TjspuCtyzq24OrE3igPNsoCLiJXHn
+4nSyZ0y45wP92w8JX1WTUj5mXXDrNjeD7zfgLY60VbzgjyhtzmwDrEdrlJzxPhNTXx/KPppYGua
VrvOQbXGaRIWn0UyTpjkRpM6hiCjGa1si/QlhRZ5qArWXYEo4gPe8TZb+5a2P0DhZTedY9mPVorG
7sxCnAPIEm8xpi/8un5YPbS2y95K9SMQzN4zkMAVtssThxUXjiYukj25xRh2SYEZqPK6Y90sWRQF
uuwMdbOlty6c7R+jGReHueSH6MtIHOrM8T8KM6CaI7XVh4kD/jly3ZwOgQqyjJtOu6Gu/OtyZYHT
N/cPpU3RJI+Y9Ds+I/o7UeO4rI5d7+wt5eAAmh1gQZ2RHCvdA02X1vg+zMV0nxeVvxN+2NDsMoyP
UYyljKdf7d1FXWQd7Cif7lvS+9Wq7M32Abqz+VBWhndjyw7eqln2z13kW/uOlcqTbqeW1vMGk7vf
Tt5p6gwK9dpUwyKgg1J9gFLxz3NvibeYmtDnkCpRFEyFtTud7OJBDW5KcRx/e5Stf292FS4hMlpl
telmMZ1Gz8QYga5AXaeVmTz0uiFQH3De5qfC9mvaoOlb/QRfKP2VG3dli4Cr+xO7RZc7cuT5qxYj
6LhuhAiGmxC08LTCBQ/UBViS95SWc/OK87J497hMwp0gI4YfsgHBsBqczqCU3vLzq80Glr7KGoVv
b8PG594bpNZLMA8S6ruIuk/lCvFA5kFiZujhA3t5HL8A7Ob3nTuggOgEWdJSvBnsfVVPWKXmeL4l
PRLQQdX2V3ZqYB29noqawg65k1S69A7SzKujzoLi8Ndnz/+b6STx/50q/0fN7G9j5fIP/xwrCXez
Q1oi3N7iRlpmxz/HSuebazOMecj2S7HDgsr+Y6z0v4Hvo53BtgL8u0vw++9jpfvNMyVfjnHTY770
rL8ECxSLVeofpkpEsyUf5bDNgYbtM13+t6lSpwaMI6cgful7+TEyy1ix4JERxWLUcFa9gQIDdlMf
qPP1r0OTZaf5q7vTXGo8/a9GT1pRsSwYWm3zXrLyqgUZh3XsgQ/b5bbnvhmNLc9xygPLVHC1V8Ty
zHjLiU7vU4KPC5xWbZlbUfv5rfVVPtqFfXqDxxBuGZzu4RDBWP7BEzVNDlTnZHj8liLTOEmiF2IZ
5Wdq4OYT7uTfTmAx+Ey63GHjpRHVdrm58fSqQB1CaSleCk19qogtgDRfnaoks2Zq3AgOeaBBtG+Q
WNT+bbWUsfpLLev8n9ydx27sWLqlX+Wi50zQbHKTg55EMLy8lyaEjgy92fTkW/Uz9Iv1R6Wpc051
ZiLvrC5QQFUBqVREiEH+e/1rfUtS0Gpy3HbW8eRar5FMGjpSJ6DTkab8uS/bmeSmrGm9yadL5aj5
tsYdvtf5uIiNUAwbSOhMdKU5yFgmiIAPK2idj8y1FONooCyAUkkJc5btIwbsYOCBYZNWfJHMCj5E
NHa+mmYcCRLLj1wYybwNlkLbCd9qu7K/em5dgdypW3N/HYYt1thJGQYzddAmz6mZYKch2KlflpHb
38qka7dj4xjvsK/bt7azy/NioIfAAIq+BTRKFe9st+rQLv286C6gVGkdPZ86ZhfaqpcqX5vF1SVa
RbtlNNdfVdPXzYp5tCHxOpYhPfWkgdpidO/BpbRP+KI4p9uGejFE6167/CnR4bB1Q8at5PiN6sD0
mCWRTnIU99uFl0fFqyD3JxmK+vHFKTTn2rEL27c7yICNis1vWqmxMV+O1/Fy0CYcOu2WSOel50L5
mga9u86Wo7kRg0qnKSO7grrLyd0xCvleZj0y2nKwt3irhw4CWSFGzALMwnvqCuNTWBozm8TG/QhR
rk5UW2u7DED28pycz4nG2k/OmCV7+L5Y1r6EBrJmvKCk/dQXHcJKKu1apEwUCvjMJtQ1onuLcmF/
iRiyTHvhc0f39tNUDTzEFsVD1JbG7OBSf5Fj32VbJg3GxQwOzyr5Ek3Ul4BSRkll+Y2DpCswa4mV
NjjDO41V0UsY1+0xoeXlG63TSDPYuqqjAeXbWFWjRRg51xPznAy8eiMykhJn+xJ7SPaDu+5qbMuo
RKlCQnFkXK4zOZO3jx2TzwopEw0JCV17gpYtzvQvjalY5CbFHQuPVldOyaEpE+/KKlX1YiCOngfA
tK/NqeyfcHmEOIxzulXW7EcDi7U0gQVD8R1ndCxpeko78UiRLREJyrmqp86i+ZgnY2wgW3tmCjOG
2NRJpY7mrExjJkjolJwzltqt+WKkMHtazboWXUF0Cu9iQ2cmhdWUub4kJPgZoxAqDq7a/GFR4Hem
7LEwVjqUsGvZoHojjFoPlSxzlrt5IS8FKbn72emC+9KuKcfCXWevK70iHCyjUR2zNOsfmxowom+G
hf1a9G3xmDh9/jy3NvvBuLdQqXQnGq8ajkjDxsoNSztk/SDqo93bChxfRTrmgqNB3PvY2amonz0S
Ofghg4gvtx4Pjy3MHDgT7mDeul1Aky5/I6pIZDdjyQMPht+6pe7tZKReu3Np8NyCrZrcNVJerlMV
osWfeWIT38Do4D5ybp62ghMSQU5DYq03C/TfVeFiVuQvrPO/mZ/YjDdc92iDS7cxmqt2H9OPra1Y
EFknqyy6e/6dVNMnZU9nnohoEmEr0X4L4aBfOQRvtzY5P29bf7UrI2p1zlZFurnHSe6RtY4LbiYO
GcTreEhrx/doJbgcxyz+jIfyE0mWIwR76W6ffDU84xXXvkV0tiQ+afFx38ZT/GQSLvkV7/GPtLL/
tHmFxzjP7T9XwNav2fuPOepff+L3IUUszmge/7pBcArRyvzXkGLTL2s6ctG38E5LF4HrtyGFSYR9
H7IYtbSMJJbLrvE37Uv84uqclzzQXg68Y5eq2H8gfUl3IdP8C7mC51dHG3axYLtsEjEI/bTZiwcr
NwUN1j4MT0AWcriXreyOVcoDIDDS/dQN0U6z+7c5SkecrnG9yRrL5evUzNdS5tElDdXB3o3FUiRv
HjoelhzecrERcXWB/4lSRJu6xIimuG2p1e6miV1sDFGxT/t63o5hCl8TINoqiiaKVnvYnwWn0LU5
pf2RONB1mpnn4MLl3WSKt0KSfptlP+/wIOEf09LPjOaAvAm+MaxMlyUHzuVrxN1OVNTmDSrdTkPz
UrX91nAIT87FGtWCI8JEUTkVpc8Vp+ZVbbk3bZjfB8NwbLviBEHxURT2kVqzi0Kv5o3eUJruLiiP
UlhYf+OXpjD3LpTJlsV622vcU5terPPW/sYuEbWpq+4mQ383VJyvW9d76RX3UywNh7jAw9ijf5f6
He8hWvFO9+0QTWsSmywxa1NbadxC9mORB6s6LW/CuUFvcKmMbUGzY1tukQIrouf2JUXm18Lmjm5S
dRj2HsA18cBv2bLs23dLiMmhrgS/AKiOyHwnGS9phhg+dPAvB/IVB6Y9SkKiQfq4f0lWpxUdr5Dg
1l4x45h0mfpG2IaQqbuVabkPychdP87nln0fD/zRLYa9bYHzHIc7EfCQ9fRXGGmEtojV9IZdrQMT
YyhNZTVkd3U1Dk2BWko2JYpfc4K/e1cWR6LYVNam4TuNjs8BIVbsYeUJtNMVicVLJ05va894t0Wq
7+VYXhoyuswlwW86H2hMJMCuoKqQCOAy014QTLe2UT6FqX4+ZhElGJPNX73PxIUG2PoW6nF1rtNe
u2/q4VwOFnYknicMDRd9IpJV12K+izyaJQzIOBsAoyxD9fhRDxe0X9K/9tFEmXto5Nfkqu90Q2vX
YghcygYd7tloipIxuJ7I7tkEe1+puZ/hMDrYAsG/PRdxTNlBt9D8EGROmuxMP+jw908hb6Dr0YCt
waP5t5nKMybJzkcmxBqm25NPMe10SLxK7O1aU/xzkXWs3Z6impwdqljKEjwFBDgWEXK0kQtszHCX
tVqSBlVOt/M6FWwoFQ0xNWXDJvPm4Aps40tTitdIxLdhuRz8cwuTcNIMYGKiYFVYSb3S3dI5FrVe
bygBuJlC5SyA65feaa+FGi3KoWtrazWhsRkwJPs9fdqrWFM4aTmgYXh2+o0bGCWZhmb2+4GZsMMm
v7I0+9QL/ZzEnIP+5t3ETpGeAeet/N5G5NWm+b1wcL11Ot8N+svUShDffWDGDLfQU16nccFtebD8
PAZdvw9jjeZcgMsxr4gPPONk0Wj6Kq/SbC80Q6zBCAk+r8Rbvv60zgQW7SGpR4TZRnSUSJdHom7M
k6q7twHjrHFg+npPe7EIZ5K6REi9hDLOYM7P7RBBrBugKrd0/6K6f8NKeCIujOVL8/NQv3VqcYdR
jbKWYnpAibFwgnKVRBEem94ifybjYy/L6yb2boKeopihxTUpUtoqjNgON7lNOErkAYl0qV6xAKFK
6oLykmZ87aR9CJuq8jkJs3gM6niH8n4zJu1J53u9Hl3yaprCiSZlgpctzhg5HGM6x+gmuGP0mFC7
mqs/8BOeTysDtv0lPA2eA0ymPo4glEODd9eaUGlyCxNVIJ0aBRMrNjawB435lZAqdQltRRVw3qbn
WoxLWZPkwZbvgBg3jtFsKCI0NrVuOyvN0N49iI+kiJvHwCKnXWfWJxVwJ8PsH+FevGFZfOTwaa9Y
1F9xbK1900NurYG0AtFOZxIYpIrThpTMpMKjVkf+mNfPXo2yapu3oiPhXTrWZdvXS1JN28dt/9DZ
xSEtmvua5MsaCwC1qoPzGaLZYGZtd3U/+9Fs5Jsi0SuUcJyvqT7gQq+L6UrXKePwkhanq0xvE2zu
KyeK6FCryls957wm2p6WISCoeQ0mCUeHvTFQE/mi9L0f1PVFrQN+Z67sAA5hK//SqIc03hrKvpKF
g40B75UDv3+VKp6bnHYj1LHJya91NjgpXSmFY3ablNifTdxzVdBQMjaDs8qQ7K0Bq0BXRe+yDp5k
7JbkO+dmp+G32SXczg/kpmgzjEV1iNiO+Pls3rY6R2iQ3+xhjPhFN4D1xka+DTP7vgjILPQmFO9A
DpxFterRqGlwQR3mkrdhJZtO0vp51Z9p+QQiIKzJ29MiLQ2Yd6JyNcLfMsFl29/NlX2ZRwZf3rm4
A6YuHkM7bbaYdLAPB2GCTb7g3i2mqxpK7IriJLK0ca9tCCndxKkGwgXlbOfVQKknrJ9mlu4hMoBm
AdK95syHW5i0wDZ1LMG8wLIdrK/mU2nwYTvotIWzAwkVgluJICXo5D7wqJobz56dLUVJle8lNkF9
yTo+h1ixCu3e2jpF+URGOePlVE/ErnWY2kBotWg4n4Q2nOclUaJqmr+pJgD6DNiNkGlFSxV0D4aY
sHtw2+KoDTxyYs+7dbT04NoRXw47fZNzwF5Mzs9lkHnrzC4sXE50QERTh7RY0qsiUxmubFq/0RON
aF1a4Se3U7Hnhx4JzcJhNQhRSyO5gzalr0CwfFD3VAIjrV4juK6MGsM7PtsOm7ezbtwYlV8rPxxF
7VdKIS0W/jjejTS+TFN8pbnRB1b/ccnW3qpS+7b4B7EKR4BFQtP1Y/oIIBe0jxiwihV8xh6jd7cE
ZafaLz2zBLEfXlosG2hEzAgoDTZKOE6DldSwNLRs99qBLIkzij3r4YTcb43pa0JR6JevEej3FZuf
gt7q4DHs62EldIxeeZjGxI2G9wGD+l62w61VNTploVW8qQZI00aR0E8fRC8ZxzAs0C2fXgdsrcFG
S+Q05v7ASW0tM6faUmewjygPWsGImTdmR1eBngWkwnN06bCih6EgLaMnyWaa+OLJ5qEaJloBiBX3
E3J3vk28XoN7whIpXUKrVlldURcAMVZhZYitLKTiw65WxhBdCAhulC8dE1S3VZFaN1lACLyybZC8
Y/5Ef5ryDZfkRjD1b1nHJ0LooV8QF4v1ORo3AAr4G4V8Y7sYHkk1nAFCjrYWg9gx6BbKmsHNCT8z
0oIp53U5BxxWa/Vk5hpydRyjnxvBRaHSvVVDUXREgtNmVuvADduVO7U7Z+KRpTXPMfdot8qOgcNY
FPCXqqqGZ/q0WIy6tarzs3wKPls9u0cl+ISNhw8kpsZnufEGKruBRlStnYkajtRI70fU+A2ik7Fi
JOF5OhIrCWucrCYOwA0K1OwPluKycrxwHc3zp2EYYP+V/UbA61yQIWXRQOWH6NQxDvO9LYirJwm9
JdIOPqH+FNtOeWoT8C0mEFeN57M3bqFi7EXePMmyfolDxrTcyh66UtszHPpFPd/KsfKnZL4JBTnj
0Tuj4v2miUjB2BVSFIRrPsXgtY7T6yGKMTmlxYvnjvTLV6zeemH2L06EZcRmRPEnluhrS/PueXjf
BXW2pbjojGrQq0Qbz8FfL0f0txmVAiS44xdGfdvnPbeL+dmQ7omaBbjXyNnrYhyXVlbzQkFcCwUr
CpOrmO6M8RNm2rQeWHyoOWDSjHC8EJBYiVGdVTzYoTp9IsMYa2+wXseYAXUc+EynjPFwKd1elVWG
98iq9Z0d9HCmndG7CE3SqfQMHE3iN6uqbUFeirI8sHAUB0FtzQXBz3u7cj60MP0sW0v3lWRdTmgr
X5uGo51aK/nEJ0wLgXDj/0bo+j9NErAEttq/0gQeXrNsMf9m/7V+7X5s9fztZ39XB5aVgyt0YQvW
Gz+sMFzjF4ewtStw3LrsFhbTzB/qAGZh9h66Z0ppQX1GoPhNHaAi1NMlOWw6PX8NY/8TdeAn0vMi
DiwLEnYXBtte1nOIF9/7YpywDgFlScvvn3o/3s+gnsUqewVVvtb8ZP3dZ3T1q+bwX0WXXyE/tc3/
/l9sWP5NixC6wdoGXQMMl74IIt//OuEMTQytYsa+ioPNE1ngkxaBzlVaREtsYXIM5wwz6aO+8aB6
kJCakyU7IK+YK41jMXdqw26QMI9oP+HVY7SYAzZ+PRGLdBrvG35ql+mYBjqX3qTQSAeEPE+eqykb
j+E0BqvJ5S44QwOBFYWflZHO3ERhnj0r1/PTfvok/kclsJm31oYNRkomSWAFrOgsyB2rZKCa6y0T
ZLrrsNJuS5IVYOwFMr/orNXgtpw4Zk2c8srTz1xN1+k/8KIzO0m6qxr0L10K+POrTCUILTW7/HWF
MeQYdrQYsU1vyjuvENhDhtGy37kZOOSAXCgsrEOH5sSYyJPBDlymD8ZsGjr7Ti5aPJXLBh0Y0Yop
rL5TynLOg7EPD4FXORDyzMl3RTu+yngiQ4lxxQ+omNhxzdYfnXKSoyureB2oxvgs+kCO3GlIQ1E0
VFGKXSX1fjLiYgds3twYHh7GvMCgyfq3PRiYDbcqKMzPgtNItLJtOt/EOOsXtGdTSAWCLdwomDw7
6G36HbUQxb2WDmBvorbZObk9bjuoA5TXeWRLY6k3tMup+Z02vPgBAmtxFwjcpEk99Lss1Gxtk3px
8FjPtXmuUDuP5mxk41oGkXtsR5haM4iK+6VZAxivmIxjVgSL8aDLuptIFUD1w1zFT0tS7pzaxeql
kDEz+Kijjs21Eq94WepbNlj9lZyRpieVNQcOavUHjVPmPobfep2Bz9kUWdtdoCnJXeSl2U2id/ne
0GJn3Gi8Cdevp4gLIioB5K8FecaLiEIXoDhZbUO1T7x9M+s8C9vefYvJhu01Zs5NZHGOy9M4vUmz
ucCbJodTHTnje5oYLNeMQidmbVZ+7SzUqiofKRGHXGgK2gcrnd1RTfv7SvRFj1iQeduu6NgQVuzA
G8JRXMmbBljwjd1IVokd4DGgxJP+GoEWfDFpfDjv8sb5lJFWDWu4eFW4CQX5zI2sRvcqysmK0Ctl
t2sDDsnbyDfzCVhT9k2baoAeqa5Ck9oAWsOcjDdGHFa1t26VG+9ao7OwmKE1qbVjauE57bwo5lOR
UfXTzLZ4VEtHWcs/BU0nGUHaVXV6V9nK+eCkzULF1dP6xDVMyrvTsotaa9xXxTT3AmqNRjTXCmdO
/ZpNurRQkLFijprwxpwbbUq1TblUq3ldWp7bS91a9NW8lqERfivNpY4tsoKTF7stX5C8rLlel+Y2
t04xxRc1apVdpc0tGBPzpreXKaplPPTsspjxm3F4pddzIJacd4dhHu0CjQ/SDTeadsmyUwMAqYlG
gGwpB/AMNewp89AOoz30F5ylonOsJku7+djE764mm9uCatj7sOJ/jePSQeB99RGAsRBXU2AsgT9r
wsIOZPoqCib3svzqM9CXaoMa8UMgsBpZTDvH0FzzHtFOkq5KDqbrIcYsNQl9mkY7oTnmTUzm+Qh0
TkeKLbWH9KtjgbBH+jEy56IuzCH5ZppGYPrkZDm7cNKI7bHIZMdUV9eQZpq3NjPsnd6N7mkY0PeU
4xYVCYY48ZMmzIjojTVHb3RRmr10Z0e62eo89TloI+n+pJaXgAoo/QmENz4HmtA2VpY4fKh1uUv0
GcMQ1nbf1TOJh1mkZNNM5ISYgGMx9NGx01GYw4X5DICwvCaeTKqEJTEjsdNsRMPhRWkuPSq2V+zN
vuvPWLiCJFPQGRAxi7VCGb0RHeKVlzTZ0XaTiha46Vvd0+tcEbJYtb3EeohHf022kGISlXkrQn4u
yNDEOAxE1bYFCOkV8k287co58jGUg1Xi4QtgWA0kNk1xcvRkPjcMKTZFOgfryiJLiSaY+rPRti/c
UnEXFj13sKG0TxLV4byVPV/fXhfHxWG4scbAPlqRim8qq5sPlUd9UJJI2k8xeG9q1qE8Jia6vlZ1
wrieUtdy8Cje8pXbeTuVsCicJjrPbOBiO6Ho/olG04w4DFjuCa9d/gBGKt1mTKgYdiy6GAyaTiGb
DdvOwlyYymnYhg4mylS1mT+3hrWvUj04U5oeH4zOkdcD6fFVC5R9jX/J3lAA3Z+srNduLIJmN0UN
SWJuZOXPmL4P+LLkGbbTatekGSQUpKR1QKcrYOCIImHAhRsrgLc3DIrXN7bx5iv5Wk3ltTXakrx+
ShEvGsN9kcYTpL2g3XgRLviOp3dGgMmLrzODNmi3CXnCyGzi9KpJ4yaO02yHTDy+xV6kr4EKmmsD
Ox1fjG5faD2Ou5bw/j43Pe9kFGbLWs8weCKQEez2ODSqazAiGi4zU51P4eRU8GdystfxnJKNnW2d
4YN6uS26bHOYq7m6TQAi77lrc3sLk2FXcl7rV5pXxOBYpH0cISAdUov9caeiLMOuMHzSykg3TZ1+
og7lbyUbff4fNmT2gRxlRqAtNtaOtWLlTvQg32oafiysS5ethXaMMQUlLwpRD2n4fQjQqM4UOKp1
jUrJ8mYeNubU0a6He3IvUsUWMdWxu7rLoTerSaq2Ggn9zHV2FajW89IrvylQWGz965azVIQw66P3
EMEtA+wrMZBN3VmmrhyYB+F7/hYKtAX+XwuGTuJpl0mJSbILmxKnZ1EftK5lj5Ea7VaapMZzvu8Q
FoYSuXO2nwY7o3GybpoNccfkHZ4vIJ2gD9hklYQvwjExHrWhHs/GWOSkEOhkZDtgRK8NIWtt3TRJ
UXD6XtbB6ZiqdC1Si5etq6zfaSqG0xUPWb8p2WrflyYuNnpzalLXLLn0R4yQ0S3CYLKvqmTazUGD
KGRYQwkYgP1XJbrfcpJ/2lqAz+m7PR1lJHiTCPIxcVkcCnDG/zgbU9TWUzuYIbTLk1OSKePZa0fv
qpkOfzOG/+Uvkj9XWdRmE82TnVp+q4p5i8Gj30tzghfCBfLx17/K/PlN2ToLTIKFwjQtC1b0TwM/
/LqyptcPfpCfvj5xJe7MTbND5LoYXgs/3FgX8dngW2seMQ8tkNdV6od/e+4wfzx2LLjWH1/FT6ec
oKopQg6RKZoNT+H6Lt0094dwLzagCdbzzruOWRCuuoPumytKrff7eCt/PQb/6V/3ywv2rzXsb6/B
MS2bP/BiF/vpNUQ0MSdZwSfRecmayvJd7hLDc/iv7tDoN1RnrdL2DXTIJqzglHgTq9gZ7AMl9HFy
nbsB+/z7Slw3IoPKQNg8OLOqaqsg3Sr7vkyN1d/86ZYX9FcvmA3192c11OcpckNesNgN2ma8be7R
ei/EptxlJ9iem5X2Wh5aYjuofD4bqO1f//4FS/6Xv3+BgX1XsOGVAZPX8oEhVRAJ0Nf6pthGl84h
WxUP2Wt90e66X+2Wf/pHMn4EjP37H2l5Td/9TrfOuWBFBfXp3NgyIGd+tIWX4Cc39UW5RUz/uw/5
5wairytzMTe6Ok5Hcg4//cIExsKccmW2vnbZ+uF+22+njbNOtpfpHmrAxrvATnakLnG/Fts8Wen7
3xqY/pFn439mvsmUMO2/u+r+rZroJm5e68Xe8X266bef+peAg/wiUEjcr+zS7/5T5xcC2TYYOhOF
TH61Ff0h3mAI1ZcCHyQfgV2cl/CHtcPhjwwcX3hYP7jL/xPtBuD4D9+QX50daDbLf6An82J+vHhY
EntkNqSOC8p+NggpXIis8LaETrKFTKEO1GdeZYIo6OQ5EYYB5rYpDC5FDZWiUQR1UyP4xuin+bYa
QIHGubsubWcXR6W3riaq5aH85AIoWi21c11mGU9SnPSaG9Mv6nrQdJlzEpdppoA37s52vCkUFgoD
0tkjbIx87ZQeqY1Fcwyj9NOIvY95ESMXVTKAX8LzufKgn7tvjORqnXX2LeaHAhIyUmaHptlk2BIK
xzjgL3yo3DDdO4vwKRFDd8KIwO44oY6cg0A6LVKpkToeHlDrdVpk1BBhM2ujGxt9FRUDhMwiuRID
3mQF0FWJImst0qzocpp+J3hSsTifNQT7aRFyky9JdwhOBRovQ/657gRPnS2oR0UJFq79HC/qcBie
0eEDqDm4nU1JNrWp1+JLUHYCBzAVInO+yM3BIjwXKNBlmuUYxNLrvoq+AYXCex40YMAX2ZpnAZML
oKYqfNI65TvxcNbOUGKN8MD5q971dvtiI4kLpHE697bNopWbVuPsA4IsgKIM6n41+YmVkk5wakBW
ySK3I7uXi/6uEvmNsORNF3ew1yh8Yks1fLKDDtf9ot+Pgzb5xqLpawp1PystdP6M8BkxObC2JCU2
TRvfy2UvoC0bAvifN/myM7Aa7y1YtgjgMz4b1goMGiGG0fRMUoZTsHdQywIi1FhFgA69aOBwJ+wo
8kE9S3YWjWKpuSwxnFKo9YTeLpYFBxUue4eNB9ecy142fEXIV7SNsLdvlgUJOEKCNcvSRFvWJ7Ob
ecc5KKOtWHYr7FgaJaAWYb5m91GMG/p2yl1eLEjuZT0DLOPNTpnvY71RfqSVT+WyzEmXtU7OfkeG
MGfR2C4b1Ck8vLOfLAshBcQOeQPiKus1shoL6xS+CpQzWzszwnJbV9a14aqjSDAZlfHtFI9XBjso
8I70KdWW5c/KvDKWRZVJcGw3LMureFlj6bW7d5fFVrasuMZl2aVrcKMoAUAFcYce+U8XGxyOLxHI
mVU5yHZlLqszc1migS/bOLnas7wAlqSGnRvPkP1ZuFnL6k3rWMLpsDDrZS03dTn/9mVVh0f7vDZZ
vOvLGg+yCoOvUXGpENWrIG657PtmC03HkrSCOUz2+GY6qiFhGsq0ILXFeL1SdppfTViUiI2wWeQL
+lGFglRyx+67deG91Cwh+Xxum2UrGXrRB9z7q4l1JWDEmJRYD/hEzDp+KfexXbabtbApOmXfCbTy
BTDKsB40yk+Wnailuo+oYYGr4dIJEbd2sHZ4i6xSe0Ace0gInzZbNxA27FtBsbABRq7Hic751lr2
slXMixZ8lYh3zc9WGzuAZtI31vwoH+xWEha8s/AWrbU4Uhz8UCw7YMUyOJ6pKWQ5XLMkbnMTWB0H
BA3TMU2izchadHLkgS8JLpBRT3Ya6OGVW0VQo/te7dOI3l8VM9nk+NZsJ6bYQaZcTHH3TBqqOGhR
O/tUFDxJojpbEmvtEXmFyqdxeJ3yGX3WzczTJMZbzqZI0VMLejH0ptXY670/9SUHlzJJ7nByVLeQ
hafngSkuaJAOZ1e/teSggEcSmqdHI9/FLcFGolRgfRJ9um0asqh8XOkaTMqdEdBoDCSc44iS96Tp
PjEWDIg1xSZs+rtUELmZR+ub0dI77ojsNULC13rrVlYGntg8eJta+WKP2adkQddn8TntxNrK1vBm
RGP+tazsIPMgv896WZxVbZfuUlWJM4S8+rpSLbu/WO9PST3HV2qOnUs7gdIjWlVzTVMa0AZKe+Dz
6y6QAUK/CoFoRGjV1ClwRwMaQe8Q/RJjfSXbxDzakfNJRKJbgf+E8kXIdsNWNOTgR56nH2ecH8p5
SHTk9k6NPk/0ch3F+ks+9NfsUygfiRN6SkR/NJzpfJb56A9FqDjEupB8hg+Ylx2EA8PdV4791PfL
Fneaj3koiEPY9xQIh+wA0SgR97pNP+nJEe3/Ezz0Bqyrs66EfcfXfETeKA+GPeyLIgd41XgO8plb
H7zFnaMLSrdZsgMCpbXBL8qFXN3pjxU+Ct8IsK94WrMxNdB2rX1FuuayqlFs6gFEkiEOxCTgk7Nv
jfXhjoSFou5vOuc+xg7ZDFDY8NC7bvEyKN68XRCfGKcnTYQnjuf7tnImjBnqVLgowxaXXhKX55rH
Mcoj9+t7A88gnWQFXGiZ0c1bPvf2+M5t7oX21m/JYNyMtaiQ24dqzeedQwZHniyS7Bqil0Gjb1FD
zlaPWBEKHOjRvhgQtCPNfCrC4qHqEOMIMRe+VSYXXY2zC8F4WyQ2SkTmD1V0Fbt83rN7i43tQtPk
BmsOUxKEy57DNXhHtxy2DOSXamKx0tXVRRzqdwOPeb5g1u3s5b5X1Nuuxps0eVw9+VVc051ShuTb
rI6gAqMUdMWTR+g5NoxtFQfH0pnPJofpSHlnQc3YY5ULP5samtk40B+7Q04+dNT9gKJcAgnUr+E8
p9db2v3SIkxQ1N0TBzzanXs2VLwrZNkrViySvLXiMFJkL2mNOaaO3AM3WnC2Li8nIg0kdYh/gzv4
9LKcpYVm+F2KxaPt1JvIgOG7Uj+DQsbnJSTePLLbAm8bEcJ2083inQoEXA9u061jiqovRVbKtaNV
7RXNAuVxsKz018PdPzpz/KcthX81ajNj/7lV/AIjwf/9Pz+wEv74qd/PE4CbWBEvKo+r/1S55f2i
6wKzOOeK3xlRv50pzF8cfmrZ+iLXSKpy/zhSUHIK0IAjhQS8bXEaoUDrH9jFfzx0L8Z2ltQspCWZ
NmQb7ycRKjHCOWMIMP02hmFQjavCOATu3Xcfyv9vD/xv5xbeC2KXx+nJNWhv/fHcUsCTDtuks3x9
Aj+cPLWGtqvnv1k2/3SW53RkcMByLQPf+7Iw/7lYmPxbpjU2b0Vt5q3cDjvr1J8wNa/xXZ6Xt+Hf
HuZ/Vpkszna0qS3vyebRKX4SD6IkoqCzMkysc5+QvHdxXZ5iFkCV3px53fNff4bC/PH0h174069b
pLfvtIol2hS6OZBucDGUf04Mv5Bgo34X1h4YYMiPZ6rup1Nm5JlvZ1m5pb68vw6KfNrHhZ2DRyXi
jRlzJixF7Dsuh+l+WqLgrU4ovOA6JKhGULy0i+xkLuHxKpBih4nYD2v1rOukSFYhXX73VN1ME3ei
EPQuCyNXezOs2lhIPeFOihEBHBwDhMq4oXgmmvv+qge89ZA0UQDPVlVbUnmYzs04dS7yNlO7dknH
g//p9vmSmJdu1eHgW3L0uHnkQiRiIb2k7GdSNRMzqJ6car6K3ToynP5ZhnZ7o8rWO8mBsrM5YG9L
O+VELMirz7TQax9lHlTdKtVoRDe8OKMehNWtz5bSukl66bLN0SGLgVTVYJ0zJpCVzvTrZjKyg+nN
4kkuwVAK3PJwT3ioSxcSLUh69tzs2gzprdKq4oRgsrBmfy9EdpvQS7E1o9o+VgSytmboEdCSlIkY
QY/zJqzsHkdCPHPBRlQZUe9NG8ZIqvAu4Y4AXzmLrIugsYILfrPYanx995mum1ioQ2t2D/Ycwaen
BmNrcEGsIg9X3dIE9EDJtb4mMAQ6V/bifayL7oyZJL0k9hk+etW0rJ4HoEGTrHZT1hGbkB7gk1WZ
tO2TKXsDRxWZ9ShJa+qQBhGwxnOEfdK8pjxhZycqkEHRZ/XJk5fO2BEgqmMZr1k0tpuqw7RM/ADS
bcFK+NadLe9Tq1W1qSsn3Utj4Og0JlCGekowj+k8YoJPy8YnbC4vkrSsd0rX7UeVm5x1Qn4FY3ZQ
BvJYd2mIpTlqAJ+QzlHPpo5hd4nrTuyBO/MMDAFPYdavlkGph2fjvR+m/pqUXv0uWFk+dYVuX9kq
0XlURv+PvTNZjtxIt/S73D1k7nCMi95EBGIgg/OQJDcwZjIT8+iY36ifo1+sP7BUJSnrlmRadts1
K6tSWYqMZDAA/P6fc75ToTgiShDpqukkf2TtUsOdUti8timlM8fQ6BfKNPOpvYAF497UVVOc44Zo
Ph+Q/C6NlXnf1ArUs7bs+HroCFRslegmwJROytHegBsTYcJbjDthV3rmXe5Q0hkWITLossIib3u3
mZt8Jyg4fO+hQeCZIwWzi0Dz7Uc+cvEOPkWFkZZiHJzjPZfZFmRs+YQm2O0anRaHOBbejmBe9mwq
rz3n2LqOXA7endYegAvcekh7nMYu8NEPR7Oc7R86nOLnBaP4Dud9B1ETweuSDcd05E0or8ESc2Sc
TMjWnqsh4RjxhNmF3VJcR/O2qG33XMBm2fUT74gc7f7OwzL+rgpk+XIaFVeYSwtov4jwfq7L9EoY
BYi02cqodS0t8d2K/P4CdEF9zlGOitQqd0jb9WWoclyrMh5RfASTIGx4eREmTsRR3nHnb1To6JvI
ic3bZJhtjOgu6ZopaXH0moZxwHS57OO5aU9u3tFyzO3ymYIXxGEx1nsSMdGHrsviAkaz/D4SuuVK
neL2Iq97/yaXcn6IK9VcEWGp9yM+zJotgknVK7bpbR4vZIk4b9lePT4YvJm4YTkipcLUr00Uzjdg
aIodD0GW5ADYT3Ms5Q3uxRwGIuA86yL2+f0yZhEw5Tep00Mi/OqgYaI9TKNw502Mn2PDMQDzQRYV
nxQV5GdN34uYJ9xaQAWhtPWwFsAbUI+TL119UGQKTlgcFuAiXF5Vvs6bJnHSd1vPHAdbVz8VBrIW
a83uosLRcAwd7DE1xc+nTpeQHuHTX9sZZtjK46lsjQOgrXFtYYYNs6udiEUfzh6w5lOxqbFZbomX
wsZvSn0ybKc6EP3CVkVoxmfJWGqkyXLxOSE009dhdPiUKRrON5IymvdZdrjPzQ7HAgVCPdkyckNU
HqR3WI5D5Pwuf+gnW+yzcElPNbbh50ZG+Q3Aa419soruSj2oRxHq4ipaeS6+o5JghEC/Ja1cB7FQ
9YMdIaVWYbt8ZSdnb2NziO+jibisn4XmlYhEhW1TVVciH32wFBA3OEnby77IJJ/DIqPjhhj6yapJ
iRhcRefF6PvjXDXCpN3SsOnrS5rxdsWlgR4RRruV42Te+s5oYPnxrNtReOVDaS/uXsxDu8tTG2Kd
238ifICOTFfSH4vbqWswAo1saVkiZfDQpookHHmCyGK1Zvs3tp20dGEU1dZMQiOoC7jlOEuFeHfN
JnwIIcO/1XbpXI/kzXLiCFw0AfaOPg6wB7n7dDQ5Rho8bYLYodtYexQEbjKnJ3xTKmPqjm0a5hc8
oSgsoj7smAojv6d+sMx3cJv0SaZxtJdEzh+kDSso66k2Tl0aF/KkLF+HGrg/v0bHetQyK2/6Ocp3
xgBd8S9Ekz/OqDgHvXW1buEftpSNqfwnYYpj3lBjEoff7N7Xw4+WulYvcg9/MV/9YUZdX4TplEZc
hmuiRZDI/jhd9TUGqbhueBjrpSm2AFVlvtV/pf/8rDetrwL0ldCo5OaEpfOPr1JqkQwLvnOevYAL
GR3ZYV/9+Q/y87ulUCfwXLqK0wNnBPXTuyUMO2GXXshdm4UYq9mo3bAXgsOYhvHuz1+KOp8/SnY/
v9b64/5uJI1DS1UU3YudDtpTHxC52VZX+ReSS4f5VD9513/+ej8P3P/4IBCftS1HKnMtHvr9y+kS
2gGxQnOXUkkAR5MF/prGGZhTWTylMYtjWnE/X/NvnVz//1TLGI89a1Vh//P59uo9+njPv5d/0Mv+
9XX/POGqXzA7Q/bxCThLzqagWf6pmlm/+JbFH3qcclHILD4gv55wpfxFrSqbT4gac5Dki34Vzbxf
fLl+H64V6x9/8jfOt/9WIeXiRvA+s9icdIX98wG3X7AI9RAAAz+tt5AHNpU6lSb6QAY5YrHw5Dkb
t75wJton4uYJmyZ+0vqx6OJL1YE+GcSezeHJSdTW9a+pYt3MC+Er+PV4lZjQ/0IFN71/u37X0iuX
k7JyHI6WP9+IPCxLldNINotO4rzzUC2fB8o0dl66GrJyq7GvqM3JLqdY+kFjVvh8VVgw78ddeKoc
b7nDNiSCzrcHAKj+FND01/OQz/0TndO5vTNzSIYeEbIrV7TOWyiJsnN3MONk5zhe+pp2nmtiPp6r
H1ZZ6bessMYXiabS7JN4pD5jirMvOXQSsR1toL7HuO5p8KVyjhpV2gLOY2H3l6Y0y1MdJm2BsCim
x2KcjBmDYohnaopjSihCQuzFWY/ejIXUQ6g7oGPOr6UHfD8YwxA5g9qk4a4jYHwqoUL8cFqsfpve
pTs46uy+3vCTeXtchwU1tLS/ss6EmN9pT+ytfuz2djYBBRwK7R/avB4uLcPLsDyvS/xWWFeGcLal
sk9tQvZRjfd0L94krd/e5FEZYm6TEFLozjzZauV7jIBkHnDm4riuHUO8NCXNC2yUyzowRuoj8P51
HJSijA1yBH2W8ysrFwzhfbs3oHtcVjTXXsd9GF23UpdHPbjJrWNV6S3muelxogj32LYW+8SooYdl
MMLpoRCcvXuReE/T0JlnfCbUnuFk/1hHfTA4LQ19wSBlAd4aw4kkb9s27ZbSS+95xDV/jOPFIT3K
u0T4y7x1dDJRizub123bVEfFYf4LTNyC8KaFs9W1ja8hDvyjja/7kjJIBqUIqDUSidHde3naTtvO
JBrZNkb8NnIg4s5fc8yhDZnfUS6Kwdsk7rK8T9ZnAWIeLWSnvc5d8TU1OfS57/MWz10SBSg0Pvpa
mD8mDctM8GTzXs/ZjC3Jre5z07SvGHC9o8gtjK0o0JvB7dYSp9K7q2Oj/UKSwcc7Y4+0C2KcrY24
vQXR5X+t6rA5pQjNx2JMx5Pbk5cHTa2DyRLFM/XN4dmcaclalcaKzo1e3MH1a6+IsonnbvL0e9TM
FnjFsJw37MVhAY6Ujzq73tWhuVk4znNyh08rdmjEWh8asoYDnN2uJcOWWO5w02hG63jjAioTW1ZI
fXkcxsXjNE2fAmqo5YJ/8Tu6N/mmuWFvKiNbng0Kny1SbYr3yBst5BKaGqlramDynPMmw8WHkEUr
iZw7mg/M1PKgKc6x6t/cUdjikJZFnuxhJI03cE3Fg0CTM3cMakaDb7hKvzfks/KdG5t5g0iPAEvr
jK6fS0+Vd7lu+PVPFasIx4AoBwRHfri1NqatSlkMbbRNRJXffeHSW2sjMuSGBYa6KMMSL6W7PBWK
BnlEUhqac3d2bto6oofWMIZ3HwfahU7T/FXPoXWfz0t/mBzDfzYTPoQbv/XHnWA5c+VTU4zOCljl
SzQa4taaaTvfRFUbHWhcpUdnKvwcs2u93NOi2uMdmzMkVDOZqEYPK0EQq+IIVQCYacsuaGAC8OOM
thfkhj8TnXLce5iOIaetPmmPI5jpk1ZSPSbgBF+LkLCwb6rmPEVKUo8yZLe1NvMXMy6be55f+Y5N
mg7kMDZA4Zzu1XG1emxnKn6VUzjoqIXZn1HYyltA6VSJloOPo6ix/V1hk9xD+u361zgFJA0pTI9v
QP+jYu1QC//RwvCfrU2rk+j3di4QI+uIZLoWa2Jhgz77w7BUmj3ephptuNvhm93pbXIR7t2DuasP
9ul3Q8F/s981/+q1flrw8hlKEivitcat2JrbcocQlAV7KwDGwKWNzeJrv/eQL3Z8PKjLijd/FTX6
t1GUfJHJVMjpAMoKrsqfZkN6fQbNsjsLoILke2srIBDu6Ofa2m/NAA1/iygS/PmP/VOYimlmfU2X
Ym9JMyp8l5/G32rhV0pXQRbYmwErF66ZcuOdOqbf+NLif/7u2/zz6/30My45SXgS3xn+jM1uINFz
Z26XR72Ndwa+9GAT7yi0xzK/bw+czOL/mYSTbj59/K//4nTJbMq7+Z8n4X+L/f3ra/45BRP8s1wm
TErV/E/32G9TsAsWiIUkMGlOmAykbO5/nYLVL8pEqfD5GvxjcIX+NQWLX/CM2kQCBQ5SVAZp/T0i
trN+GH+7H3wm/1YRZh2BgQIRUP3j/YC8NwmJSOodkeXhJWnc/jvI3OJky3a+F2ad3JqNKmELWOVT
4xnWmzvracdMnR6qIqZMCPIdmJyRFQkMwDUfZHNzd5z2B46z8HouE2tPA0D+pZXxcF3bbFAjnCAU
IVXOtqp79TB1ubuP46G8bKkqPWXtbD0aY99/wYDTBpB806emobIAaXh4naXF8lnrCZc7t7rHbCpo
MZSVehnrMtmNTOKMCqofH6VnjQuDcaYunWKQr+VkrYhp2hA3o7L8w8j2dpOOawMS/SLRSZbKvcvE
MEVM+gv4DpqK8q9uOPR3Ux3R4UWaD/Q8LZncSmDYM6nKtCQSImZq3pyFcbWfB2hjBLtEtu9aK8I6
WuOdsg3GbW8uSWgTZ0nfwEXOFaYlCh7YKw1+vuuMbH7L4pFv2uB6uLbawfyOiV88+Gh9VyFjOcWW
uruabB5+OZaJb9ZMI9IsxvjctZPfAB92WjrlkmXi6RJi+RozGrO2qvOwRbn0ht03vkc5Q1e37pEu
F3HLHFNr9nF0bJZu5Q1nq23pxuYd5qEesbsJps9OKtRl3z0Ql3GqnUW2sd9GwAsxTFgGK3vUjYUM
jOVk9Er6lVgRcfVLlDviGf9W/IE4VB5D32apZxR47rKigHHYNvO3sc+n8tCOLftWkuDqmNIgjGEI
NfCEf5qMjRz7FsfvbId3M777DjeMHd5Q+tYb8FnXNrOqcYfuadIhK1SgEvarl3Xydqjz7FWM0jhC
3F5eSdr7iCd4TZD/xRkgB31QFDAcCoJtd34f24FPAOKKI8bEu+mBtZocsBjEctn8dnrDhTNfsUmO
CHxRgZbQ2mkoavpKdrL4C0lmTmtIs24yWhNjkIf3Y4JyRf83gc7iM9sZAghqAg62xtWYZsZh9Ex9
WxCNvZzZzcKwiqtzHRFHjCcYLSVOtaX0dNBlacgCGLKbS5jiqjdLvYdjQ7ZVNwDqmnnYaT4xwRJ6
I0QhL71UJF6ClFZvoqs1hEG+lMRF8YaFug9m1iQEVGCvEw7yNr5J79y4dOEG0Nd4EWlMe6ZH+CK0
YD+omeMxgNXkQN37k+tS/ggTE0CLrp0NlSs/5q5rA+4weTBjIYAl3Lm3Yg3qUhUTbydBeFdqDpl4
c0iLrtHecg35xrLuQeK7+AHB9e0tkImnOopFi/jiTQe5hi3KNXZBdZ/z1LYGzamhKgABZ6Z2HqXs
W4gDa25DZ2F/qDi44qLEpppB/JldyjAK4jAbPjDkRshDmW8z810BgAenVDQRFInXyIizhkfCxBY7
mYMsA82QOd9sqgXJFPOFTVTYL4lsoayscZTJZ9W9hMW8D9ewCind5jSsARbyxP3GW/LiOBZtvPUE
hMvwM+6CA0sEHursNlO8nfUcrYhx3pmkRmTZzFQWkWEUswuhI3UPFlSzh0JG9pUKa31tVhWRHHjD
P4w1sIPfLXqWPpcg6hjI6LHtjoWF68TVLvYs5RJ6WxqCPVk6602WNB61KPVo7ziMoQRwlhQfdioT
c2/mpfyYbZciRV8Mb5T4xqeUA9KVS0I33rSzZwSdYTcnszHAjFitj/xUDX0N3TbCPactSTe2AVS7
5Pyac4JrrH2Ft/TaFmNCqajF5qRSgrCx713PHHz3DRXywTRFVHHOVKWNhmvdDBKWrOnMMCOs2H4d
O0mtidlmGA+5C1AYZxj1qYhwi+ajhQkYRin0aNk46sARuWDfUnT8a9KY1ozWKuCpVcojwNl8tCzf
r2efZwGC0ar6oVKhAFqrGDhFNtQLK3a7Fx6HyNefuiFQBTREt3ThZhvzqi1yBgRZ08Ka+sC2ubD0
Lrrj7JuP+SBg7uBD1DntgrVZSZqWa/+wVvkAJlnFzEgja+qlDH8Uq9Q5fKqeXYf1Z8EODp9hTO/9
T310RJ646alsOHWf+mnqpdVlvIqqpqV81gafWmu7yq5yFWBrI12+wE7FQCzyRlsoK0V2HLTJ7nsV
cG2YGE9T3nqoUCW/jC6yPgjHEssYczykhTE/SxWPD4WJ1bNuSTBZq1ycNqQFT6wfIsxoYuEnaN3m
UBC+u+5WuXkoZ/oAx1WE9uVQHutPZdqpIFHCWXU4ui6EOnd0aSFjr4K21LXcy1XkLkVl7cfUGpFH
KdrZpJ96eLJK40a9quRtSwEubBi0c2mkkj5rpbi/rOL60hnzKaKi+04SBNMohbGBHLMq8rjcvT0g
WHVvDHIlXo3cJWI44Dc13RmQBQux3AlwNM52dpzhhLdkgRyi2/TgGGYkN+wt/fc2yqqvysOKqjMF
ciUM26vKFBSLug0tFmg7JvcRqgUq2OqMP2ETYTLsueLxd9SX1pAQ3ifXHYNq9wfaENbaguKzwmBe
Kw/wNabGI1u7+nZSLQlBnjBU9w3j3bR2IRRpWJ712o9A9L7f22tnwuc0+j9r6v+SQgqHjfCfTefP
7339f/63/n2q47cv+3VAd/xfCHBgQ5BM1PzDqr38c01NWR/0OtdxyE+sAI7f1tT8CWc7/qNM1tXk
9X7bUxvyFxNXDR+f1b4Fn8P5WxO6a64S028TuqMwEdHKx7f7/Lae/dMpGj9mZw29drduye7Wlim3
GS8ae0RzuUx7V8Q8mjp6uX70fQ9PiIfBcvZA8l7SiDm8jBV9vJtcyOwa0d8LuF4meiQcc3ULRJTW
Nv5QBxn28gM3Kn0vK3t4HmkLINxAPheHh7ePFdBJJ+Zf0QzUu97z+o0bDTeybn4shBKUi/5WdGw4
icnsvdkyz0hR8iQXK+W/5uQS/iXef3vioF9zTbI2Y0na1hPLlDQLSskWnskl2WIIAwgXJekBKQca
Y99hQDfbcDc0Cz6c2lKA4LB9gl0rgGSv/ezzpOZdIiF8VhnEUXL8aqu0ixlkisC5kT2Qbc4gLW+G
OfJOfjLI/Vg0OC/b1LjLFkiHtSnBnCDyBwt0q23WYdFBK682rgnBzAOMHsSpScOmdsTWKppoS/mO
2gAvzDe5OSa3HmZSoFQs5fLWKQ+1QWJ2qKS746m/GtUJrxSYkIHyjeo6IoK4Jw6id7rI+qCzqQWV
3WhdoUjER6Ptq+OIKfo2cg3jR5444luXavUqCrwV4JujHw5KXkBHXUkVwmgGhmn553w2m40iGNJv
w0KxyW8ieNtR5u9L4HaE8BUbX5mbx0UKeKkla4zv9qJlQMRet5uU2mWWninCeJg71l77VfIUCRG9
+CGIRuag6KqM02hBJxDN9CxyzwpfeD/D5obo+2S+67ntTgM1c2DClU/1qtk94gQitDF2/amVlIBL
mY6rwap+zGy//YKHmTJrNjTgzgcg2wC6G+cCBozYkYvQh2ko8ieb+eQ7PR81pL56IoPRuE0NZL0x
T0A9EUGotHnxKbzYzJKO8dLt25NdZO4j00dJrqg2CSjEBjW73ZBd2k3IzxEiMGTU4p3BaBbfHb9Y
HvLJl7c+A+2L00zUWwwy1XsKx+QZDgHkzCVbgqzCta0Zod8anpzdvuqiH5UwECQMZ0z2igXovik6
Wph6w8U5LAtxaOywO63Ml2ua6lwq90IOM0DD9I0t6uED0pnCCDL79sFSTVruS9VgFHPLxLmr+358
Uomu91VYOFdlmXb3A6dr7H0o3xcDzvY7immdexxrcheLxA8cvFtgMAlOHChcjO+5Yrl45QrDjCqR
kUaoHOYxRVJ9K/2eHajgyc6RaxwDZ2DZGnFneiDNRsJgcbDVZwR9QFjJAmisz2J7SMfsrKVrvI9d
HH7t5xZkWeIyzsYxBykSV/STbCNhGm/T4ur9lHf2veqz8MhMPT/FVkliHRpHfi0pEDmn1DOUVHBG
VbhlL4oQlFThczOE9j6L+E2SBA6xdAOiTwfzgn1DfI2ZWm4K7bag0iZOL61QEYtoTM/bqZ4zwGIW
S+HGVTMMc1sz4Ip3cJvOF4wtSUZkPZsfS05LXwkhudetb+ScxRyDktx+NXxUyrmIGhsrRGEp0kDa
NbmoHbhpq7HaijikEG1AwfKNnoMD1q5mLMotfgsyYI23xSzGYaQVLYu49URc6RDwSWpe0pNMoWW3
cNYrRbP3DM8+VEv9HCep8bookzOku0TbhBbCgaHu0BDY2Pm1vTZoiX0hM2vL2qreDk4ZQkOmvnup
dItWmYf7klqTwIkGY29HtgFARwGL0DGHGOTUnTKr8OAS07hWbr0c+bTHF9z31SaT47LPypgNLJuc
7RLb9anMEPkSsgz7mZdE+vH9Aw1JAHp0KDh/N/PRERCA6CMVb3UWD4E5xsZ9m2cQhr0uec97rzhm
OsG9l/v2HleYPkLfa14L5cRHycl6Z2lgR9xgYB5LtRyy2VbfbM+P6LDCuTlH5Po8Mr/b9ZCyN3Jz
CIoyCXeq7qbjstQuaCGVnNKcq49BdFPFQ03Js8pPjUq9PSXLRJNhdgbsvJZL4KLplgm1vKrdjqm8
JScihsXeCTWrd7tPqRViwtunWaNoemek28RUWu9SjwIxNkVVfHCLFhNkZOnnMS38b600V3x6R+Ph
0NAs4eYhoB0B+NEMq2CJNApyHPfnsencY4WQfMA8hI+um7f0WPhIEz1N412PSbMydhGWNRKO4czj
vXeeTeGMhOXqqj26mGlZL7XzCmfl0IfBcwmJX+IdO9QZ0bxDVNNUPXWfuD1l0dg1keh8GvSyVsiy
2kq2uW6LC8cK2+chrZOLyegs3uY0T7mYnKLba63ZUzDBJl/i0YTkVBevPYh8i28Vl9e+zvR1UrVo
TaH+Dl823rclHwtV2uHWGRdSfIq+zhon0xYNWV3MmS6ve734F0NBi2tIUnPtdmg3JQ7Yy8Gpw1cq
zyJkTIrBa04FwdgaBT0pzXClrG65pFQz2WEtLveLuxj7rvK8h4RY4U3aOzFqMb/HIRqdrz2m5609
jOo8jC6fJKt22x0ynL5rtK0um9ktDubU2ewCVU5IBA5Ju8Ka0eS8l64burum81dK+JgtUAAXgwhp
WUbxoeFebm0Su3DOwqn1q1KNxtRm2cmGJmB/3LLOVURF7XT0wUXI+jQYjnGVg1fZg4NZ7q1QTLc0
HiT0E4f2dTnq/B41oL1MrMxd+YQRGg/mf3RDawHjHBZgRDemsSxPDR8P0nR1edP6c3i2vXlZk36m
vAURmgM+mY37LIy+zbwh+4kugLtwDMVzw4T3lZ1XCD/KW54M38m+MKGZNxUfh/tpSa3LHHvWI/9X
kqBR41M6hc4t2TM+U2lft8e0ncuT0C3YxckmlcazM1BG5OEESwEp8YsZFDarJL1NvSbcaWy3+JDN
5rby2/KpKizr7IaGj17JEgMqkdWHRHF8tqN5k6OaWaWx9yY//dBdS1ZraONgzjKIvSy7LybKU7cs
oKiZEwhTGxAy7g2A4IoS9rw6Oj0kX45/9rlhIfWCHGh8IfDc3oZtQ9rXSIr+zm4n7zlG2AqAFeCg
cibjIc2VevCclGHNgkBzr3M5P3Iybm7IVk3HsvCSS0M32YNfZctLQoPWgcAND9Kp4lkSFU54DcQL
lgl4OgTfiPXFo+33FNZIeAuLqqG9Z3N6KGFkPYVyLt8AgXPFLVX8YVuJvkJV7u+VX8aP5H2zR+xf
82mJqujGNmIaYftIVu+WwTDjVaV3FUG1P4TGFJ49S6d3A35Pjo9zb19YWUv20urSIZhamwWcUFa8
E1Knr4PVmj8qoxHTmbkg28u6i0+lP7eIP14y7gxdu2dbCvPs1rH6yKuBudF3yoIF26wOWe4bxsYK
+zXSpPHt7ZpUNTtIUup5jtI48FFY7zgtz9cu/9gHiV1WdQDeR/8wc688NoMzpHuchdlR0BL2ZiWE
UalPSR5CSlWObZ5bj6qlxCZpm4T9OBvOqyZdJybqApoT+uCScdOd6w/gp8u3avSaq6wdCOstTjq9
ElqGFpxw3Tqb0UEiJTVaefeFIcNA0gly7qpI7OEMUqqGlv2QWAk/YEkmFbQqJZs/ZrSxXcSEfvYn
/L4pd03SflNuX2rlluCuR6iHwTj1dtBqLv9NjZn1vZ3m8XmQRnYFKDG8ctKB8T3Lc5NnjWyzYxxR
ZewrOOHNupSmiIVvrWsqi+UyiO3i+GzkOtl9SZk/wN60Yv6RmO1wi+oMwULJWD5I1uLGzpDCoLs8
7y/DPkuepTSKL31e2c2uE1Hx7kKy3TquxZpRDF24z/DksuVw+xmsLjIBHQ3gtpaU/cuEmvGN3TVK
gONrvDSz05xKOMDTloqcEDB4SBgP1t7iHYx+yu6xK6/DtBmrryQ1WohKnQcfqlLusVy8egjyKcE9
V8+G88jGJH3AzEyvQUZo8L1kc3Q9jlJcN/bU92dfzDRpuoY4F/mwHAvDAhklh4R2xXwcXv7+SuP/
tczYr1sHTvb/WUo89O9D8t5+/2+2FXzdb9uKdREAIQSzlViLdH/bVqhfHFyqDvc+qDL8CXuCf8XG
2ORjtKMvhpY0V7A0+dVUJ35xcAfRvWu7NPPidkVq/Bu2OlBFf1hWsOxXLuAMFxnUXo194ifte2De
8HSeR1DWsUYUjS66nc+BFCu/UYv6SjFqZxsw3SA+bYVFfhydc2QwRWySPszOVuX7jM15HiKf5H2y
ljTwsHZg/r7o9QFu5OQ37PWhHlI6FUwu3PCqkvO5XR/+lLwrGLgWG5E64S9QYxj9sATFXBu7iptL
8kPFs1gnC7+oy723ThvWOnfM6wSSNaV9TERmB5CC8m3SZjDYqH5/HfM+vJCVp+AyLOrgZcw2pJzC
CwuS442zTj7VOgPF6zRkr3MRnSLhtllnJYfnSTD4+nvoYSuPrV5fS0rir1n8DPc1d50v+EJCcuJh
dqrWQcxTyRhuRjxC3T5bRzXgAExt/TrAIc5Yj2NseRdZVjYJU/466/k5nZ08FZgARTZy7IgNMQaw
gJgREUqUEczRuiY3immctv5k0A7QxglJLcvOvpgRdDsY6NZmMTh6OzK1dtovy6OY6XSrG3X0jDk+
8Sa7R05g/bmUVIv7jMeBiiEbE1AzkQ2WbpcOo7wEhZbuKjJb36I07569dXiO8NofhoHmL6JNDNdL
tPLPsnXk9tbhm+zwxCRoLl8xMsk7ex3X9Tq4V11rkgUKJ1QCYex5UOYHjjccwD6H/nX85wMuMUch
wAwWoQpzPSWU63nBzT2emOsZwl1PE/UiAIWzzrrw9cgYRyvVts51ui/DkJKZ9ThidcAkxHpEwakX
H/tRiJeizHmk9i3Q06gDUbVUYLLaULwNqG9068r4obUWHdhj5r1RUAuL353mo3a8hMSsTA+DVXsH
wM6kqZZl2ddyHjYlN/qTyPhb0dFJIzqXNT/bUGxBoYA1lNMC3oQDW5uPIW1eqb0b1uPc6nFh88V5
o05JEURjlAfY2Hhr+6nFUcWh0JU63MbrQXGaS0k2Od9XxLUCnvzlTlZFffjsuXcHmK4ybTZdMRmv
TNXPmc7gu61HU1Cczck2e5dIN5BYvJ7hg8t1tjFSUtW0YfOeN2O3jWkL29Sfp9+FyLCv2AhSpsbp
GDVwpHWLOACiWx8zIGT9PZ0TyYdExwuKhi1aKTxaxkSGv7PXDVNPIcyTN66bMScTd/yk3jYCrEnA
gsZSg9/vbmrC9BT5dvN1qerlEqXU2VRMj0cvSVmrZ417pQfbvFCtQ12Gl/nmJm5orB+1yenKz6Ij
+avuw6mVH8hOZcfekOm+KHu9AYsRX8+NEZHv9srTXNg1syOa6LgCVWKzGC/ZH8+BHPP6Fqsg3XxN
ZR8RVuMNPdrOYTKdhf1pV/iovpBpNjUGZ2xf9A5LjaeChB5BbdF2Y8BCOXoriml+HCIrf6TfOH9o
Tb+5iADdo1vqJUdT4O2nRoX60rRLjok5218Aw43XS215AM+78RbSt9yIWlZvoQEQs+h0AXjVowvN
ieW+HbL6bdILgA2rMEHk2EhIjLP9N0jpS4fnN+0vM1+0L1OchxchZ/JvhupoeOVtDQrRT19UaraH
CjJGurEFKd2OQWdbc39+NErMembZl7fJhPMBax0N4S49fmeKsWWzaQdFQimpEzc+Tl2hL7vBjj7i
0srWz3BWnkKBK3dQdr0rEUwvxtqbcUJM6alK0uXdxO33GHsLt7/a5E4uETaRmWrj2XQylMO5zfIt
DS8lHQW5cRU27vJ9iVOqCeqFogVtpx5mV+27bMJqAq0FPU/NnLhPzlrbDR/4qU64/XOe6wBMkJs4
TFFCxcOc2RdhAxeQYZ+3Y1wGfU4oiHhtyPPCrC2aF6VESclt5200eO5jFc3Wtcop9WBryw22d1o7
20xUv4Ov9K1jK0dBot4umHhn3eIGtqNUrYV9cffhTQIAa0mLz4byk/w6cwAI9LTcftSYA66tMY6P
6NHTLmvLlCvNtdVxoVovw/uQ5pe65KhlZIO4pjU8m1hQkEuiRb18SAnoHEb+pls0QufIfCwfSt/I
7K1eRrJ4lrlEBH7WHodoiAbsaR5/a84P0T3RlPTCHc2FEz9w0I2iYfUumqh0so2CoCzl1w1+CCJl
D26e4ZFnyVldeZFmBVaK5LlFKQlMjsk3UeyNHf4MG9dBa+CqpYuBIgD2gWGghcatSZyDRSv7B+oP
kNfvFPeGBxerJgXC1ug9s6Bwbv4ve2eSHDmSYNkTwQWDAgpsDbCZxtFJOn0DIZ0k5hlQDHeqU9TF
+oHhURmZXVkisWzpWmZG0MNpNBpU//A+XrHJOLpeY3kvIxm+rvleeCO4ojB26peRtuaTFWusyCyd
5j10wyR+gWOZaAYSUb5PjW48VCNFQ1YjBeI/BvK5K0JxmBPGSwUV2oeQsamUsu4iAKQY1jEO8xak
SxbdhFGnrmLUrwEcCO8SvnemHNMaS4H/8KT8hRsjnGzH23POzU95nhfvaLfRXWPM2UtehPOPSUNO
aPgFOXLYyB9brzTvuHA1L3PEUmQLteh6GCrz2uMB/BDGbXrWVSSJCDdJMMEKnLGt1+emCRH54NhK
HotkYGTDzZI3y2PKhs+fJtlrLCYde94u76LM7Fdb17jEUqGG3oyuesxFWkNENdmUQZ13cjwaLT1y
0+ZoMBTujdZalIwzANglpcEHjK3pmmZ0+b202ubKA+4DwSUf47tOnwqQ5ul4lYLhcLZdVVQv07hm
ZmWY7Bn/IlfAd0vBe9bc6T5LFUyhVCy3UsX2TS3JfK9zuRPvec15FnIcA55vUFfqrBLH2uqtHagL
1iCAqm8KyCcHYvZgZmgiA3Nx3Pmm03rrEkfj/DorOLKbkVsaEacKWEWdOfENFWP1ZImwZFq2Tt9Y
NBXnUm+7UzbOzjO/AYg8TI3iEkzGzUxh9hR2Q3+WZdbeeHNUbQ1u7h8LxsOvFg7nDs47ESqxGCM5
F34qzcgY3CKj6Dlv6mo3dMICgpZTNk5ksVBCB+weTBoEtsXwzHsW7WtE6TnCGS5pU0/UdR9bs65e
82LM3mQcUgSI2p6NkiU2H2cTDq67rSuUkbDhyERM2ZCvuVdFy74cxUjshfAFOSktfQ69bFLbJJlp
O3aLGBJf4Q7+5L+wvDmdtdxNRkSHYCWiuniDATCA9Jgkpbld3MY7pWHWnsp+MPa4GtOPelwIyGsY
JnWTqgfOz2RX6O5HxwUqOr9R+ThculmzXsOB+IBt6ux9LWq+rYwq2S7cJ4NlHs2bVGbTKwn4OGCS
vtlqnO78xhysFyj641pY0XY5LPED02XWrncZWl04c36kwpCULlzjdpmW9uINaXYZmNn08/UhMC1i
8kf6zjd9mFoskKjk3gBkdTMq4DNUJJPr2RznXWq3+rXdwyry0yzS9y2QNV8VBhTvpsvP3iyW+74z
8ltO1uMRkEt2VzZh/8NQjXpuNW85YCGFG2LS2sGslvJojJLiAsT467Ts0q2+6Pbe6WV6w1Ov3Feu
Gb3OzZg+lj3FkM6Ik0MTCyuYahfq+pq8WqZRYJ5qzsVUaXGy5ZheZOjMxyp3CZCJ3uXOUiHS8Ku8
uJMg02JU8ybHKzhVYRlHfgkpOYgMrUfhwX7iTuR1Jdt4YXwrCCp8dwt2HdBxLGKbFSYFDRAgwp3e
yvveSihmAGsCKkw8HqoYze6rwqy9k8C2IzBYVbd5PboHB/g1i1JD85j1Rf/Gx8R0007RuLc76v8w
wL3nfuSTCcZA48e57twubLreOzxeDX/Qu+GtFF50D2fLIYhsmc9UXMr3MSvrk96X9Yekg/HTiwaw
AmXhxQdzWKK9wbjRpUKhOBNwci5E463X/1/kgjVO/z/KBUn5n//Bq/FR9r8Dy3/IDOvX/SkXQJlh
dU8HNgvP7I+i3Z/hBpLEwiCgICymRwgf/0MuEN/4As/RdVrpliABwT/6rRcY3/DtdZQED5QvwqHn
/R25wFmVh79kG2zqf4J6LREH1AlouPJfWqmqR5OwdYs8Dzj5FKyCZUApJ1ibX9e5Md1CJuo+C4Dv
N6ueQCQH3tsNLgZmsWf3UjLZZzJSMZXhQrygbvun2IRoHGeJgqteFB4pAKOElOAOxGl3qCDtsZuk
84LmFQ/H9Sa4bOLU0xsUxzm+buGe5xSHBnvxsznRP7Usiyjae+yTc66px6M3th77IHZI4tguxK1T
OjIKYEnngohbb2TBhLGLrJ9CsIBTaK5xZV0fn/PWtEq/p/r0WcS2pfx6Gmg8RNrayhtib/KxJftt
mMj5gY9NC64/Gwg7r144tWrdxJJvL1rxyP5WqIjgYkuaHKsDt8FK0TjX7cI09fZN1WFpRTRuTiN3
gF0f0Ybhe4jAA2TD8jkJFf0ikObsdSsLH4p0HrHOcZDtwFF52ncHPvHt+NjEJvS0lBbdZwaqnijn
YDTvmXTjC3+Z9N6CkBsHiQmXbhsXA9MxE0RObwveHSevq0T0Jkynu3bIaJ4srMa7Lla8zA1bEvFm
arzsPpJ2zbmMG1fBvdVxd65IWWKxqbsJClNykGfLmIdw/VuMV10/LR9gKNVVPyV1ttdZxHaDqBmq
2IchT8eCZ0LxKwNZmQRZKRe8DdPI7zNvGX7qOUPfaYJHk/KsP3Jzbq56xgur3TJhbjsmVPRNNdj5
iU5odXRkGr+D0ukPsqzktnFHhxvVFD2Sr3DOidfL7ahxkmBBraKM2dbdzWzJ9MydJCNrMciKiSYX
fMRGpCO90DRZ2ueJ50wgjWr4nLuUoXdtjPPnKZn1M/p9R/8F0WKnOBXtSk3TufYUHchllmuOsNaZ
YXBnBgR5wR9UFCtsvzpXcPlC924wbXqsHEXBk1fTC0+f9Uca6svWInC7m1OMsA1iG5eviQkLVRa8
JxEQstswiZprga9COmL9l+J+GH52iyaAULhiH5qD/cnuH/SMkY1Fz1XFd8FmeUWQF2Vm082iPY8o
0cVGJV2JJ9C1B73TiQO4qiPb3YLbc5kWJcpd883zQIAdKggQ7zCUwr29oFDRvKVY5fDj3ZJIyM5R
OHDcLcxW3+vliqSQ7MXwRaH22CRt8sY7QHCGtLUqZULHdc4KVNATy9bxnvuu+ZxDYblXrMqTjFLc
p2MuD/6gwVNhYsKNAna+ku9NW+Qk2KvISUhF5sYxwxxeQ+Wa85TVzRgevBl1ZqoG5+iFNXyO2DZ/
4qzlu3SFwwSzYO3AWxZz2BBYNh4Fn0mbhOmWTcuo/VFjxNdXpqs90wZASiSLAt6xL4o7vDr10zSs
+bkl9HVVx6ls6dwpZluVtBlLJVgBz3OBl48mxQzfWOsoa6w3f5phXpLkaieOXSNTPOaotO8ic7wr
y4H3ls9tckcLgLoZbxqKgNU0tW8QTldeqRW+GWajbxdh13uEGvMiScRX2/UX0SdeNL5MumGuFXoB
4881unNezLxjstg172cuzxe8dotXc1jSH6G+RuEnr52uYzfW3vm9ibYEjAxSrOFsBXZnxyeFN3JY
hDH8cOohe5FqFilaK/dNc3ZlEHudu9WxYN/FlEUakrAxPIoBkWgb9fZykvrITFrCVBEevXPhQMdp
Ns1ZIg7byeKE500Hi6bhFQQI+2VGrzzzC8mpY/HSy8zUzEfvSQZ7QpfACkrKkTEqpKZcJ9XrDo4R
0L4IL6H0WG9lbcF3jVo9oa2Bm22qKr1xh2TZ15E+PIRR6JyqyWl2Cy3r792M67yp6sk5GkwdfIaa
tH9w5V6MLZ4dKE8n7dwCFchGXvM03botsG1EMAIhobAAvjh0jEuD9GkxihJkmjnu8yx1zeZA3pFn
IOf/9KpcJRUEKGJsxiq0gKEV99UqvsQtPE6xCjKCVBLVwVWmyVfBxrNgpYSriOOtcg4fL+GJR1v7
g2Z5f27c0nqypq5qwH6gA1lfkhAs535vhV38Ayxy+DIsJpxC1ImAB2/hD0Mkg2XVmGyO3qtgMt4y
IUUJHeudWbvIebbqRN/zwRoeqlWz6nKWqAlG5z0XcIf3V6YzEoTtcBpWsYv67/x9Ybn457JKYdNM
mpe4n7thQ0Z9uEVTvBojWjwk57T0NgohDuO4TY6ZcOdNUTnF3jNLlliHUF6VeGZ73RvnU9q41Um0
1XhkY2D+nqYMaS6rmueUc3WzUG8iMuSmO3NV/ZzZ87ZlX8SfeenAUV7VQWOpjL1gsMzcmKt62Bmj
eXKNOWbraFC70dPKQ7TqjVocLWeyO82bUZmokQJdcomxFxZWew5yVS2nVb9kQjDfJYkMTzkssatu
Jf2n7DLNm3JVP4s+hNwb63KniDad6PwM92xYxTu3oJ4aWg3rnEQweV5WpA9botJrJMlb00lUiFqu
CxGRpWZNLxmI4NfE8ByXo7ldsDq55pzaui2o7Kfmz/orCiXMOdq3pOf5E2kfMBfleSEYcF4MmAeJ
s4NwZQMF5jjeckb3F1A0exRzK2BaRx60IgfVQ150n8/IFvHSeU9dSmorUpmioAKtV6uVvGrZIdgx
Tdz7tW6mB7nwPW88bPKL6DpnGxMS9Nlc8vahWorTNDXNweioR4/zOB25uZh7OXSUDrQ1lVQXBAjM
hYWzaiy8baE58pbPtPQujOQYNFBgj6TKyGjlieEvPOEpE+UTbR3LvGNWHd9/6uqz0xvVuXcgTlvA
3AJqQeO+oTOzgy++mgRVvjMzJHXCGi1qK5eZpu2aHVSolALOYlk9Yx9pJqtjzXd9KbqqI3pWJGeY
suJIai68JkJcbvUGap1CGj10BIQOUbZYB2MhAkS3miNkbsSQDGBffRihVzHD7E6+MrjeT7QQjwtj
L4ETogoDII7DiMscP4EAsZsdWVpY0AWsmMfZpmmE8960Yf/EyowTkDZYXOp3JAo3YJkmFD12pxjj
tDTnpSuX6nnKACUFuQCY6uMr2FeimPPH3HG0d1VrHUfFPmHsRIvoMcxand2NQ1gnB+lMIeXofC4/
hnmoeEQV4cgOsVfXj9Ei6VRMsdPel4PQbkMleXMm/J5+ipiE7WJF8h5NX72NemY+0y/q9qrpux3n
y7Di0yBXO4/58QSt2yof15A19SKN1KuVGA8eHEP70DpWatBjcrHjM6bmN6rR1V2X9wQ9I4zATw7B
8HjiXjX3pZjS1yqurQFZDvOflSYdZTFxABtyJINGsZFp2FF36Zb7aTZ7KNbLUjL4li6P9FXSmRa2
azEqZmtMBo168/J1M/vfFP7vFL7JBfHf31TvhqR8/8//+Ccc6u+bKl/3+6Yq7W+WiyXCtdJzXPmX
EL79zeViSNHVYtrgj3/029YW3/i/LelJG8aM5E3wj3sqV1hpm4a+etq2wZ9q/Z17KsX+f76nMsvh
6pD+sc51AvpAWPjnfyEaKYzBWF+h78XSAV/kd8fVmNAzCnFMMK0gKDMPzslQEuca7jsgdARsajqe
1ZPgWOYX3Uo2KThAmX3BNheVMuQ0nDQWv2ZgGfJRGPgOtKXYI9ON8Jek0E58h7d4N8u126h+jQKi
wWSm28lYiQFVJgOL9yr0c/6nIMG24ZOK5MmU35taUgcxuGhiPTPSnEuJqVg/qBcBXto+LFP/adXi
4vRwSZNG7zdViJvcTPG1Pqy2a6G/ah4RNqMenS0acIfbtjy10fJjKHLGajwTfELNDgSO1ks85HOg
17N+ZEkIRLiLLsiH3iPOub2NAFGA/IueewBiR+Lwkpi33ryZmfs8Se8pt7vmOA5EpccQC1l0xqkD
3MNGVxNvF+WxaWhnxo0xhc1Om/t0W3bJI6O6BEVd/daIuuiwQDLex1XIvLZDysiKe29XJYwDQD6n
3hmF/mgqRo4JMGUlNcKSyErCGOvJGfRy33tWctAn6hRj1D1wpJ59Vh5BAOr0CFRt/9AUm5Vc0+Jd
IWhSDbp5S9CiPlJQYV8jR+dVpVnfYmxR8gGR3K+wZLlik+0VoJyuKOU1QuSHK165BNCzRyq9siEv
t/HGdGPSAiuPGZclILxxNYoh2xEo/qVWdnNn20ZgcrwfQ8X0HUgUb4m2JemszZwQ4rU4h1I45i0G
FloO8KGrClJ0n8a3FsQgziX5JQMmXbvOwQUuHWHtoxKPZ3pv54E4Gtw+IXasduW+PfAGRdU/5oSX
D6Syl8OAykl4s+YOSxI45qUIXA3TYWy7N6+u3iZ2JWxlQjDhCLNJRXHfsZTW8v5AIxnPrGtWd61V
s5TVksPOxCXRTQa3mnRHc8YKis7rkUoGwCnkoNnYtAnLmrewfSQZ1+FX3817U4FjYbxzayv2OXN9
N/Gk4zBSvRmZxf0d3E5cjg9jRPUh0rsbQPjXXqK/VvY4BHJVT+IOTbSxrAtRankMKZ0i+9s+sPG9
05JxUPayRy1lBdnksh634aXssvuFPUwO3HBjlX6jkaEJ2qjHfKOCMtv6TchDvm6sh5DKeNDJkkud
fE/H8ayvW7FJcl3EeckDqTyvaH8zsk7MoLJh2ncsDrrrqch8IY37MSQKp9vBYGHh7jTpyPKN9h0D
/ehpY7bTrJA5hbG5YsrxLY+8y2y419NsP8qUX2xpMhyZYqMAoBrT/Eb0TDG4dfbAMmlGuLVcAtIN
Z4ebnre+LURcH4YmPbSSH/fouk+TWuhhqKMeE+zTKvE6V/EbtuHTUjX3pDvbjZAJ/NKR35vBGa7i
2nse45mKp5s+UnhEi7al2mVcd/zRs40nrRm5YMXDjwmULYnY5BRNY3FVtmxGLio0ty01G2L93FqH
cqQR71jSH5LpmrR0u4FGMOIENffjaLoHU/f6rdSmakvq6JmdRSq4evGQ2jV7qtHwIdpp+79P6j9g
Fr+fuDy4/v2TOkjI34KiZs26TvrX/L/Rlvn6P5/Y1jfKqh4tOAm98J96c+LbipRgAISjtgsRkefy
fz2yCYjplNkIqAkP3CFa9W9p2fomLbjniNSubWNJu38LYC68/xtsAeTTRLw2kJbZbOK/9NdHdmqL
PpusTAW2SXzcwZUL7GzmcFh0REC4Q1kAETecMi9l5qmNMVou+y50rpXot1az3K6btKTP5heReGe7
zX563nhWvXXnCQLbRL8PGfPFPpHHbSvD59Sz6d6lzY3e0o4j+f7UzzTzI2+iR1X8wKl06ZTwa4La
h/nNsEMgNedsOkm9FZQyiJZxpRs7tn7AMFgMzhd3MfPSm7AB3o3MTxy6uGvHGA21zRr8+pFN0cLM
H3WSmcd5IsBV4Xn7LErPtPy4MjDU2m3CzrqiPPBOKYz9Cc0eL7GFgjCo8ZZWVRPMiz4FrFdjsekM
uJntSRDy2rSdg5EbNbDIJo7Oi9sepqEjMRrmMEVt8MBhHN8ZfQkxmJS6nXAD0YrqNiTVz3q3DZi6
ubMaM+SP1e+HYgYyEPfXmVmW22Kqrr1IovKJ1mV8qhj2xE7oTnC58eOZQ3hVOp+WZTCkoLMsNbZG
tGPa1LlqlDEGhIA7lkbkTA+mvk9Ib8+LVm+MKD1whLxC4L7tHRxm6LtX6Md4x2Fy71jTgYbSwyxH
+AbEuNH4PTJQqByIsWSwGg2zTJp+NfFNtIxPMmjyCCza9L0aLpSbW89ZsaTnoW1eF9PT/cZAB4QV
q1H6jyniV7Tn01RQ8s2edZCCbF4hHMpceWyI6toWaDwlGyjP7OC6hyQZ3SCnDPCZ08fYhFOh9omY
hy09rtTX5/Khq2A3F3V95vCJWpxEP8a8aPeyAnnazSy8CovXJnSX6FpMZXTWzPK54cG9YTq43Hgp
0SS0Cx5zhkZ7vI/Uxu3TJpCJifLAjyy1nTuiJScSOGscSxAGq+FvNKH5NJC5Z6Wm4qSwog1ZyZBw
LTBSgX5PG2I8e0aBky1k/XwDA+UHDs332kseGYehUIi6YOmtB02P8Cf1wmiTpNXiF8CEUVSXe9Ab
NodVSbmPm9xpaC0noOByjmvzVyw0FIwu2+nEO7btCC+7CueARn7NG05QE4PczJ9C8j+KS8oesrwA
z0oCPGPBN13fZY4VblRnv8JCfsnmiF31bni3yvwtdWhZGW5/1ZfeE+pnym8h0OWRms0+B5lIKZKm
rDEl56oeHwE5vLZefi5QNzEpVM/ji4X6mIMqvHzwACfIE3dFWLLTbbk5ZLbkzq6GNz6PdgUJ7ryU
oU9g9nap00MPJTGOup25pLdKZZe+iU9LrM7zELOZC9K4Lh/m1D6nuRo2fOtbXWdNZzCtPfeJn6Fn
fhiz9QuN/pEUFhqVRsCFdSUqYeUVrSde4bH7sGYCpsvS7z3Uc4i883czNJ/7jmIo7N6z0ZP2gLB/
z8ZAyPh58VLFfGRVUr1ZMZDENPGugWBcMkojddqT2uwZle07y/Yjb/y1NvnmllZNmR1B7764sPad
mmNoU3sXOC2wfbr3SePozmf8/aiSqzRxX1w3P0B0gxuRj1vKQpew8K5mr7qBb32KFveiNPtuiHN+
FQXiR+TyB7rlfOUCLPfT2PixLBImjSevEr1EFtSq+6zJznrv/mwT521JnXuXWwxo9PZetvJF76rv
prI+zIieRagYEE72Y2v5hVGfIxNqJeX8azWNpGpsdVUbkTolufWZI3jPSj+V3B8icDcYHOGvpWkv
wozOy+zdVBUSV0FJABNhX7XlPRiAs04KZ1NMJvm56cbrDBwoI/WHNPzsHQZ9bG50mVbTgWMq2mQ2
smuac6a4Vsm1ylvY1s96TrqA0bjrhCPesVzIeTHOfea96fpeUsorD/l+w+0vhJdY8NnOMniWcNPh
Q8LxJ97uKbMFh7xhIKusk2Jbw5yBnVHbPrbLWZqVvUkyrBXDLu5UyecCA9TXtjXfSj4zA3PpXhsn
IfTrAI42+6PBPdBXEVPL7C1QYZWdS6jZuc/pcJ1K0i2yWX71+fJCmPlRsWvTDDafMAkvKLXZMN+Y
BjtOkGA4+SnQ7qFs96KXZztB8jdgRuWKyAu7pQcLOO9NMZP7Bl293MQx+E3IOY8muEXmEnjCzjkv
W9fG/RrEzq5httzKrJt8N1OZ76lch+FAjDyVDNW5WXEXSj05d6mxcu35mzilRDqb4rOaaU4U+g3b
qdpWtRUppTEGw8+yEe1+LNkx/8zb/oZl7WRTK54g1pI+cVl7hyqxj03tCces8aUKlyv8ni3dRnOj
VQh7Hb/ArfY8GcTEbXaXBKwrz2YGgUdL8RilYFSb2biAl45veMFYHbN4ZchZvIyKBLlhOD8zEjxI
TgSc6sTmwTmbkDFBWJl2cvjfo+0/HW3/ZxRE8it+/eeBz98nYr7sz7SE/Ebom8Ona1qcRYVD7+LP
tISBoIQkQKvHccQfp93fR1oHVpuLA0tcEUwDJLd/oCBMjrTUc+C+Mc3p8DiWf0eFYsrzX1Uoy17j
FwwASQc56l9hhrEVTmVPVDkQiQSmyLkBOcJU4mbOl4aJFDY986/ErKMGTpb0Li7lGqhtcGtp7iT6
RTMN2CiOB0qKJSqk/r48Rl+53K7TuPJPgLvxWh3ejoDbfCc1bFpN3W1YhDfLYgRgq4S1HWwiiOhL
kbhtv2yuhtcAJ98ysL8WSzhotJaWL76+GmSVaTvH/ss102gyfMc5a9jALORpnWHZF1BergRAgB+u
NQ5QLsgNXtxsbg5h3ETPOnJDEOmi3jcdY141ghb7t9GMURBmz5DWkt3UZMYtr2ZzciIt/iDgZB5x
wbJAixU5o6rVbyWrLYd0lHRNuoJH7LDaic5qLBLjnV6d1WwUeaKf7C8HMl/NyCqS+JI2BNzvFj36
U2PC8AzjPk0Dmbr9c9fXtPbDkf3hyZyZ7sD01FOLEn+idf3Bw9OfN2SZaVEq+Kk+Jz5OlgB597JO
rO9izqg2hKV1X3w5rXmkdedktV/HLye2W03ZXsWcLL6cWpXa5kWTUbPXVyM3bKrwjSNAvhdN1L3V
eVzSbv9yf7PVCOZM213ZX+bwahPDjm0P2WodG18uMkU9/cOtbZIEJafEgGE8HOfBkPFP8i3w2r8c
aVB/Bh1TpEBaa1jWlRePP53VxkZb4UPvy9uOnTB/tdhMe6vCieTcaodPaJ007VaTPPnyy7W+WI5m
BZfPXe30cTXWYUAwWzJ4E4M7mTKQRTXpXZAQUT0jkttnLyuYqAEB8M5REr/eXq37ejXxAebh5/e1
oBDfxGgnw2r417BG7z0ZWc9YXPEeSl2OZklEQKvZa9yXX8mBhv2EN2uNE6DqgvfR8kIdBm0mw+2t
yYNaeRmm0UKRcA0mkB5CBFFhGO4rCAgXhInik/JxvucYSwQ91EmkWPS/t2aRpjhZZc7dwpXl5xhq
BCMYou9QgNa4RBQ7RCfcNUUBC5Hyw5qsKAyLa6ZSbrlXKferEi7B9xjRmMukLYd3b41oYJblt8NX
bsNcIxxDqnJ25drIuEtiuXCqm6aLkAUXjER3MNcLDCkN/fBRge/a8qbhUbqIBZsmt2xnZ66BElYu
xqO+hkyKr7xJC8BiNwHa2LVfeZR5jaakciCk8pVXUZMYPnseg0G2xllGOwHZVn6lXExXQXGGtk/6
BVJUdjbXSIyG/vhKMAn4LitEcpuv4RnlZNFjvQZqnDVaw+cVWK10id/btK8o2hDBIS9AGmdegzla
1EHni3pvOLPdqU45RZfzavUFbp6on8ka8En/yPp85X46LSx+KX0Q9R3LwKZxjGU00sTvcBtLQr9k
Kadh+q4zn/Hc2hYpZbuN2vhIrp9qTTGJ5SVbTMDXEiwM4BjyidfKMalKUc8db5U1lPtRH8sXzrnh
c9fO4eMwN9zGc1qrVmB4s+FsIXta9R07IGxhovteuV3i7SwKqaFPoRNNsopqdiPbuN26RW/EOy8u
uX1oWNfof9Ha4GdIhRkatsfjil2NAS9R/uhc3rgqp/nEjUZoXtD1vc6wp9UwvxGG0+gL6jUXanHx
M/YBM8m2ASGsHZHAVxoksGPI0Pm7O2pxeoZ2SeodvSJ/R76lyVM01rK2pOL0ORedRoTHgke1ofY5
1Zs2Npn+rUtXuy9lM49+O5P7aumISq5CrVv7Mpvn6laRyqrIGs2AZsuy5CWyq/VE/+UVhJz9BYD6
trV9+BduHTTFQJ45smV6RIpWh2hISE45stWOU6tXZ5ace8NX7kht10YhhrPcpkNM+UxnmXrW7OpG
mMrb9VPEzk8tyDttsNbXdjXm3hEcmBxxxdMFexo4QOqXbWI+jEmeka2oTDZYIXpt6qEIYYlXev7U
MI+1CtqGJbgot0uFHOTx/xS9o993g51dvHbg3RCaMSfUrDJl4CozuuElFG8NDPk3oJHEGXtnWstd
LoZ3UPa6av2kk/kvyoug7Ij/6Zecf/GWg3p3Zngme51hwMW0VPhIeGCwhT4tP2P2IENuEx88qNyP
ce4QU1jsTaZzOc818i7i27m2ZuDaQ7RiCGfeeN/jwSseYNebH3XTzeZJn734F1s8hHvkzLIUn3h6
+Ug83YRmya/gAwDPCGiMM8/6qWkqG3a4u16bZdrZV3WH04XLv7LEuQj8xJvOXmq7brezu9SX2VoN
/qWuQs+f1hA53itrOs+h5YVEBsFwpKcIe4I96lJPacVF2o0TETDxTXeATzGLaEp3zVxyPer1Nq5P
AGEqu7thl6BNvKCPahf6hZF6L6ItxPfeaamqGG7lwFGe2QnF6JWHNIPF4Bn8fTqdQRsTgSLZWINm
HWRSfIy22T55X70e8JPt1skMne8Lc99tdW9PmSrb5145vBqGizdnJotf10o7cB0w78opUz/hvGIZ
9y61opznYAqlBY6cYDfgHeTn9MfWw99yi//fLDgLNNZ/ry4/DL/+u3bz+kV/Ssrim42qBzjNIxqM
2/uXAzgcZWKmJKCgDxFAXovHvw/ghv4NCjKzIBSjEaMJFP+Xpux+Mzkp8wVsomEFS/NvHcBhuP3L
AVw6DFaY6/oGTrQwvmDKf7GBm0l2nXQU1PaRil/ZzIiHrhXv86nXt5Kw255mTOLrVVMfiMF2rHaP
NyVLd8cElcsnk/rSQqv3wRAIn4/XNIBYXwczJCm0A33eaLnx2S+rxAtskXDzeIR9YG09zSy2UdOw
9qVxHNbqpXnVF5BE5VSYgWg1jbLDeEOu1ALjE8Zbm1dy103Ls1pogVZaeoME3CLChPmBM2FxnYYD
011CtBRStfmOmk4aWH3FSnjl3TJblQVNbFET7omKLnWHHyrIpW14Sv7k+LnP9PKQlNFVuzjal6h8
ZcvxOlU2xpwWpj5W/3FgPcCvYPD4WTnlRx0+yImFWbiPGvUVqjLVZuAFpxE8ENrRqDzI1EPx7HW2
bJ3+kqbGUxFR75znIg4kheWtyMGALWDf3m0TDhBPJQicy3RAvHstQvaXo2jtGOF7o9tEWxV3LGBw
DfdV6HQsZmh0XLob5aR87xlI9MHKGxTUZNzVKRIGnTUPfn9t+WZbGZs85qdUOH10zUqpFjS1Ft1T
nJ0eZiAuAZ/wcCuBumz6XszjZu7BJZS2GM/rQXCPqTD4edg+ErQSmGjkmZIZsuYw8lrGXl5/QJJ2
Nmy9TX4eqdgXtlMECqbCqp3uK3oUfrqMF245+Nel/sjg8mtW5eEWxspn0S8Y3VRieLBP29DkraYp
3GUNBAlE35Fd67XP3M6vccFM2phT5HKXg6k5bjDPWsT0SEuFjs0PXIU+/5VU1kNs2Aw40hrfEhLU
/XBKXJBr66K7cm+tbBb7AcogFFjo3WZmL1d5736KBFlyYZ++Vcs6ds6z0tQHfM+a+ENa8pSyQXvs
m9aeD9gdKrCkUKe0br3AAL4WxINNYlKK5cDnaxkMoRsHpqqubZOOJcW2J7ZInAs1xmci891RA4BK
LnZyqH2nv0CuPkd9N2xj0pI+7sS8DW1psU6Ss9Tnyo6Gq6zOqtUvfH7EZHrdR34sJ3BgcJPSCYuA
0x/1axo9lRVf10hVhzK1hO/mkQigmIkTT+h6E9He2tnAO45siJb/h71zW1ZeSbbzq3T42jhAHCQu
fLHrpANCnJnADcGc8wcEEhICCcEb+Tn8Yv60une42ztsh+/dq9fhZzKlUqkqMytz5Bik80mrVXU+
v1dt6ja4BIjTnATwQu/r+RyeNSy0UQbWUrYu7zt8UhdoPM7tK0dmuqOBLi7hkQINV9A0BvcYT9Sr
HSi17nPnbS+uKVuhB7cWiPp38Bx+AuuFJHh6b4rwL045OYoulN1c63k+G8h2cuTuPhc1SNKLoAd+
3h+e4Td93ofqnb4PrQ8Crrn9+QHEDz+tvV92sh7Zxfb5KhB+2ebX1OEkxRu/XMhhdUurDNBGGu0v
dFO9UuskPmnc+wYwaSurV7/dQcMyI671dZE9r5NT7fhnGuHEoIRQ5fPureMPB5pTK4Z0dtC9ud12
Hn6A16seab6MsIlQ6HRx31BRzSC0bMlPemnrXquy3AfSP7q1bz2W9CRCtf5Gb6eqLTKoz6zvl584
9j6tF7JAOAHZHr7HoJM/sDJbb4V5mzox+ZAUJOkfzqED0N1FYYCHvpAXQjOFhkkm+l7cvARwIY1S
ZwijipzSMnLl7d6tXFi54yMrOxvUlzFsk9kPOB620+Pa0DFkz93r1JmQKVi/O/YzaLevAwVhQgig
4wPeLukQE6dj8n2lot+OBuXqOsvqV+ambyp85xMVowr1Fe/TSzAFaNibp3096YZvygBXBxZdlSB6
YqctSkoCknPsDFQzMPIz8irDx7MrYIrq+K8umGAAwxAQ1/feNbpZUHTThRg/hF30TxxV3xp+M1pq
HpBriKv9yJCch2O3ckp6IPvdiweY/Q0twPPu3uwuXEdV+xTSvAEhj/3JOd84J51AFRBY1WBguvhk
83Ccizv82IThEGq5CaleMLOth5ukxP5lng792um1PSL/5/xzKRJd5sWs/7Zao7OFJGnbLl6S0DlX
iU13Ksc6Nbg2vOk0oiCYTiMx7d8FWdT226WFLQ7zwrrJ4ftx1qdenKgKqUNUHGn7eXVIHmewqx9w
xScYD2+Wb+Xt+ng5De7rNoqH9F5bQ5j6u87eCoEx1H1xQs86zOEWc/sxxAvVIHq/+7AFfLqF6ZBn
1hjvUUWHtxiiPynunfpCndi2NUo6Pf3Yt85HNvEpvF7p2zg9OtM4zf/cO8i3DGmgW9ucHQR9nB8Q
FNVHdeoeMNwO2OJ8sB+42aP3gNoaqvVhjegTUMQuexiOEGqenNfpDqR68XkGtYM+1iePG8qrPR3I
5fllsvflO2l6Yqt37uacNhEhQBIHFhJ5GfT+VI8E9hDQmbRlc71+ueuT+xp2BrQSFhn93pAtgUd/
ZiCgqEX3rNpSybm9gPcJEn6UnRXQ8OX5nIK65MkseADh88vu8m4/ShVfOm8YHV/XCXKsX7lNV05c
UVvO78PxZVi98D2dgXDi+8pxrn9a3Tuk049rRDpoRjM1ilykK5uOrUx+OHKIfHCbllUOWKZFcamm
G1zXt6rU/XcbNxc7cKAM8re8nKxxfOuE7xyUCer2HYz0+0q5Numqoih+k3pfSjCp65hSiujT6mVo
OHmLOHtnNElWdYQ22k3cq+HkYZXz3uB1V4hVHa+0b6rX+7l7Zp+fBMEKye65CRDEEFP1i+G8iq8y
i680oVVo44IXeMjcpsXZsTJapUlJQFFgX91n/lydP69on2TkbVBSMO8rSTmmB9K9hIiQWUkMvJoD
Eq2Qkb2qzts/p9buUWdf54Qxv1HhPZfv2INv9Jvs2ve1KD7iVFoZ8gjO1XtR4aJjpOdn++ddO/HZ
QRS3ewtuPOwqGcbb+NI9b/eXlumg3KyJm08uh7OfBFUpVGkfqTsYcpR3SntHehpm+SI/SxSIeJ7H
Y+g7d/pbOfLtTdvh9J190Gm2IZmHj/cBqUieFAAP44l9LQeIkcIUYCNF4MOeeJZJQ5eYJxbTa73W
2TnbfJxe5dtp1ZMVXF2booCSpN2qLdF+IVDbpVMZD1e9vbKMu659J3dBAQ4vM7AigMexa1toUBRp
docYtoB6EpDlb4fwWQMse2xtmG6/QEpc5khwbPpXSPpyCG/mg/79dqwHSedPH6aZF/pyl8tu37ah
Wei0W9Py9clGdgbzCgGRddZUsaCUxYmiFd2dUVOGxdNChwtKEhIDDsX7Fzy5EI07k1dGV9WeNLcc
xMWyRcdG0emPL4PUSAnFB1Y53etX2t31Hp/16fNiTvcx7romeM/oeJDgB+kOyqqObsUQ4bQRQNuT
6RoNrLPvPIcDf4+oVVN9nSaxs24Vz6/2rT3nQIlWHzoAJP0cYPkX0mk3yEVGsc3yJNuD6++lK5s4
Qfz/stA/l4Uauuz//Zn034qfhofkv/+35HDK/vb752+Lw+1v/3b7LaAN/89/mxZZFf/+uf3Eh7+9
mx89D0CjAEbF/yp9+fdKUnOnfxxknUbFEqA6GVr0XDv/jGfmR2iw4tH+AY2ixvPv51hUf4YAp2Ci
5gAMzhis1b+33Vr/BU9D5ZfSD8dPqkD/L4WkBp79T123wNgBZjEme9DrgK2GmIef/9Mx1mLJti0M
mqGBxTPIzeja66mnRn1ZDF1g9/qk1K+6uP80tdO/U5b/7Vam0yy+PR//9T81jcj/8b4c/egEA0nD
DPzrfanHv8/kLM9mAFWDn+oLAlU9IcT0ZeYk//y2ecrL7P92286/ntr/8bj/dNv/hZOsHMBY26q4
7V2PX9JxB/IujV+PYvlQ6RR8iDyp/5uiL5xszSz+T9725rZ0NcNZAAkarGwkJv71aWlchZgxg/7o
ruvN5haC7l1YrrJcMnWfu9oU/GehTuuLDxJMfExt4mhM1+QeHdFSosanLj16mGGZDN/nMZbTADWx
bnp3efoTknfVEjBu8qs4ElPVMbuOGQS9YO867niM+QpyfygyAd2VMEPx0rSkrQdB4aOiIzqqRkdc
mnsZjq9zS+74owb6NP8o6hg0Loqd43Y23Z9ewDC4AcwSu765R+dtS7TX5rJ1AngOIlqQZd9SJxhs
BL2FKhMgpd7r2Lv9IkGmDJW70ck7jaBLJDHIWMDMr2/Lj4Jo2LfRO9Tl2kmVAzhI+4l5uD34vkUn
7K1tg45LZFqbbN5HRklU4XXe38AYYMneESQyZ9DbdHB8HGBQGNCahK8xhEDgd7LDuFUCuBe9g3ku
CyaBMU2efjZX6MScvCI0t/CpRps8HG4MJCNdc5rvgJYonm/yUbuT93JJ7prSverSvamX2yX9H74i
VKqksx6fRmDuLcXoqkpcppCRm+HPmJufPHvTMb3AceSLRuKUke7gDP0h8OcFNxPcMa0J6KAT7kfW
PkWBsKMymn20ebkPMfm+z3wY0sQ4m00Ax3WNgYrD3Eyqb4p2Ma+5r5g8mOq9u2vre5RFfBihW7rM
l5a8TAsfTkf7swAHIcDz+RwJTDF9zAGLGesAz9WD4xKf3lRXDSRdXj6duD606KEx7/F5k3r7tcPr
i0/ilLvvaDj6+JPzj6mX+ZQlMwYm5528nmwJVSwBn6ti715eriGJTo+bGHLby0nl2+dvN0y92u+G
522x5F1M8l94g/g/2gGKX+yox/wurqOddTKFM6ax7hE1q89a756/7cMObKCxTewZMzSvqBsO1vkU
yo7f8a5Zdg5r+oUkfeJ9g84Tu1qla3vSDmiXlrlaW+PezGIrNCudoFY30zXcVOHePU+vUWuiOpt2
YAuSRMEYSjhhi1IC/hdl0A46htUOUj0oDwa4rBiKNDKPwzPcz5qr92athaLP2thiEOxoYFTjZPpR
/IuFw2B6UtF9nvzeo8u09TPgNzjmu2rUFftZDlAsl33z/mhWY9Q1rFsnqELrmPu1erEVnjQ0xcqA
+LnPJ2eZMwV90zHwlsmz7LI1a1WpVDzVW7NyvL1v+T+2PqvENMxr41Y0dV3oqcTNDORp1KWK6rV4
7lSMftXvk3GbtszDWrXE5C5qpRyOOlF2FSZ14+DuZmP0vAaKzl45EF+unn7l+gdiKQk5aMBOMDcF
gyjrsxnOPWjXGJZR6qVeV9kMtSW+4S4J62XzipIpS9RaXxkdwxBXnaicd9ljhmyMEZAlQ/ZF1OKi
HvIh+sZisLWypLpHuVl+kzDhYxpoxbjDb47zXBgGnftQ/KtM+neJ8LxmMvVkIHNAaG5ivkG/sYnF
t/k2DMq7qeVdPtzl8mOp8eDYGNXW+bBDuDaGT9ZWgOR4/VaINFAL1dyzVBSBB1DFidNB9X/2s8Qv
QkBi5DZiWe4MwH1RTbOgwx7iVDgvpiz43UP4racw7T9ZcJ/1Rz4Ki6oOkkUaVIsLFmM4arbFQ+4+
bLrnIpvZnv8a97377D77+Kk3NOaxK2cJ81S6F7WMA2N7ALxGk4e0PexAvsBEjJmIl7bNd980cupA
EATWti3B9qpU1yPSQqbZ8xhvtcHghOVs8v1yfYiAZTHBljFgvt6TD94GElRe7LEtK2xQ33zfg5fb
zLK5enVoG5pAoK6JbtuOggdckRhaPjEazCx8M2vsz13gDLLoLCeTHdK2fjsolrzAIaaUOcdcfXit
ZzOnJUoV2A9LD7GZKI+N/IvKF7ZZNtt7BD2O7q0m1eR7MinYRR/D75sl0zxjOV29jmrGxkO1192R
mTeWkV+cmG8WAm+Z9bYro+atc2XmtiUML77TPJ3gJXkXhVuSzSe8uQdfZrNjHXGDFVwh6i+Te948
VueJmU/Gap3Im3yJm9v8c+G9hffwCrblZ5lq9saqJaEfIb0ycnxkUMzbvNWqEKuDWwv/PAHBqruS
s933IghFfw4l/Z9azOPxQP1MLd8FxKefwi1NGFb6qSE4ljWxz1PQqSuhbdR79RmhKR31lFvoSj7F
KeiMup7p/cknsc5m7T9L8mCaBZWJh14nOC9YEFTs/jnxfLtXlGMxSDHgkU6jJhBoy1KPS6IA0uw6
Xo9GpPs0aamoMu1gs1ljk7rCU7afeaWmHYVdCX22C42VuIpf7+xaLrkLAYaOleZ1J7VBYWGSeRfZ
V3uZrLrb3ng9arsKIQFBclyrF/KtJ7OXpVw72g4TqfrTpyHznxCrTJqx2QzdcN0AmC3vlRFfA6Yz
nE4nk80T01YG4N2Zf4UuDeIpqtRdVvN4vP5dP7GyzWJAjcG1J2sGwdNcjZctTqZz4dnGhVqP9uO3
bAYEmBxjw+5pLBbv38aGTjKx2byJjLitZmc05qKJWtiB7K431mQgWRWv8fKiEnVnGfkf4WdyObbF
uj9Jow4mJ3PN3j9h1s5qOfAfJolSv3mfX3/QJx7/CFu6bh1MfexAU/h+iditZDjlLfktHUv5g2qx
uKPiRtu76MJRkquK4/TMHsUYsYtpluxkpH5nMzrcmmCqPT7trG1LzpdYQDHpe2f1R7QkCQo51PPp
n5aew5DnD92TlMGWHgMfNo3J11O7jtiLIIq6Uj4P5DimLNe3HxRCduQB0n8R+lcXJVxbn9z5dD5n
xJ/mwrFgDLTu6I5ij5lkScTidcTysao9W/KkaN4IW7d04YmrO0/Hp1q09B8il7so19b6HthfVFRZ
2frHUTWtEGK5XCJaLatpx0vdvk59HbosfZZ/Sw5UdzYQ8x8h5v5k8o15o6GOt88Lu4s3cTBma7fj
450hrE31ZFI1gYglnz72LCAKHAh2BQUUvpYROwlCo2dH7Fjg6ugN1W3VX6ry6xhE21JR2hGxeni3
cA2iRL6/79+X8W+Phemt1yihyNIWs2NzHrDV7MWnnpqVweyGbfDU46s9Z2l99ZV0pDoeF6ugcvVb
sZXfqi9vQXAIp+4cXIB0QhrM17kI5wbMALMWOcx4zNPC327kNvT3fq71dDlJWE/4QYPFVJX4Ym6v
8myeYvrTnz91R8pQ83PPUaXZL1oujeaj96i1rLbKK09i/ausuSIPyUZWMEqIk7rJI9xHEP+p6/ds
PVPtnUpkMj4paHGUuppmx5+ijVoP1bH0su/ZyzupY7I6qRaXKPlD+dValoK9fJOL3L3oK7/VFt57
NJvNjpiDi1TW+EGcyBYjwMLQPHFTYak3qrGYRqlms9bFFoNOB8x6vxrMmjDrpft4izttc/7AtfQV
o2eEWdqjIt/YpjNiDhIlOl/5oqUJD5aNme/85e/usJi3Z2dcHrzGEcZ7QvZshIsIu+alh80SMfVZ
mYwTD4I1kx52rDEDo1IX4Wn+MSgDivGmiZ+awK85bhEOWUHKw/jP0EKf+i3XHT9dNxbPFqPxpvGu
b7kZnCWZerU5xXKcJKba4IbBPZWOHBMNcJHh24yfYRNHptxwjWgLIX7j7RpzN+qLZ4gdwn027rfU
t/Ad/P3gV5jfWelVply/3O9v/HpzQyIy/t3YYLg8/QEe680ZxJjzctMcmGyxU1YwLjV9qPtcpnxz
/ZJ3vS7FjDc+Wg845jV/rdeoaCm6LH77aj37PbvYvb5Yn30kdoR6MCmmPA5cJqM3M87uqSrD18Vo
oxRDbk02zQytN40x9rxfdoUeK46w4/EoFcyioruPu5RyVorjIlic2VMtM0pcKr4ccbkQtw9345EH
cb7AjhP/SsgiWKa/M2+mvJdgcy0oJk5zhQtJj1cxW7y8+Gv0OzuCIRNHFBcWiVzQokXvJuC1Lvt7
3AQxhb/jhGzePP1Fjt5ufGBIoxE+I2eN56rnFn7pLr8nnOmI0MdEv+A9ZW0cN4uaoPL7m9PiZuTI
mdeMG3Jusxk91WP99F/ukhiiJXZDoW6clAcyMY0zMHHwGC/pqLzKaehOqdqcPYKR76vufOEnAjLc
YnkS2diYuQ0ZknSEDqfOFLPnnohW/btLh6skvyyJ0gxcWaOhriU2ouMO1J8/z5GzvMrTCn8A0t8C
dWqL+E9r7mzTldj7ds9NiPryoDVPIX5ccIgjGpMnjeeM6wCmqzl/374Y3qc0LZlK9NIkUYQtaz7/
pr3JWUIFCgNyYq3mgKQaMCWx/rb3EtcVHalVbMRpdwYzMEBKx1jWyIdA6DGGwiRYXn5eUW/9Ory1
Q1yxoaPONNF7Klvzz9eF+OobCnQAw6KIt1zIop5BNl4WT8zaXvnklnz95/xRjqow/7V32t3RTvLS
IFEUKhvD7QTYgimqvLOL6uAomKNEOVsRB53vE26REIdCvybnQcz0Y/k0n5E6mvtAQDVTvd3eQ9sF
jNtRsX/yUevI19ttb9HXtvQrmpV/ABBsKar7JBoyjjZD/fNSZ69tckc6C1QNpG9tX9PSxKQDgk4A
j6Ktora5h6WicLF2xFPjWNsm2gIOEjoXESKowXM9IIEcxqmE/FUmUagRixMRE5/5uutucbRY/ege
xstt6kfPtd7K2pFbWpj1S+E4wITKw0tV+iNfRJSdoIJyjUtXOnypiyeDgdHPg+4emwtZhqsW6yQq
1WXA+qr1Y6nbav+DkK9bc4l7JV7hM8Lr13rr7icdCVE4wzloBHQFZaNMcLSj2xgs9IcLhpdIhyKk
VUJM+7PkAGW4YPxM5bbSmvZywRBvTMO2X4jti5m4EbbKbsCdQ4EX/8gIQBpzw4E1kX8dGxFHRsPp
Eb4VQn2z5qUMfnqbJ8I7RCgv9fAt44jz/OEXjBWxOwbeD7ZlqJsBNk/J3Obi4Q82ZdgN9pOKKb1E
A2S2UtDkQr8IvB5Cn72SW8haW2bo2lz4JjRulYhnkkcniUlqi+hwOEmOeGrogkQ3tFzzPnh5vU03
Cfa8zrPnmOaLqQoWlpdL1KklpW8BV7G4m0IEMlUQj7iWkPj21HRXqr1soZPNL0+v05qhNtP+NlR6
RIfgX/IX8G3/EpxFoN2wwH2fZOUCq5R8dFXBVZ0MocPM8wLL867qwvLo6gQnLS7BZyALl748UXC1
JNIPn9YXo7CuXC7Y8jbvJptCah7MFkfZUpxRIDOQ52CxkFILt8tsd4hvZCCiLYuMgHCxCFY5D1tr
aZnBSK74Kd+klEXM4rD6LsJbSSLEZnmhGyC8QAaHKIokE0qA5iO9w4vOVHu0WGm5OhTi0GEaI+oR
Wp6FvGiPsFOXpmdWTN9h4MUL/Dt2lYqoiGTLLQQvVIbMtwNSXywIQIsoVfHkiI3n2RaHSA+DQnKZ
gI8NrgxXwD+u4uitVkSuq4O01CFnkqOb4Drbp96GgjjbPYVpGDb5ij9T32bH1eu+lNF9L+gYFPwG
ayRnRevr8h0SB/NYZBflV8SuYExsC0l8vKUZjrtrScCc897oztVsDLnV53nYrPmBCAnDmrX/Jb90
tP37Jmdhsk3zNTiN5OCIO7vpI8PLQ4A/0RQLa13dpX7Fc0b85ARE07vjdQ+XUcaLCSJ5YHzbltsz
zTa9Ca6KaZv2RMcNvzgYahDBUbNlag3lhallc2Dk5FhrIsmhu+0BzmDVs1EdIVpuFdF4Kc9es40c
wTEg/MhtszEa6/I20V70g0pX2nZlPO0GUCKI27yrLdXVHf1eyr5sBY09CoKn7Op3eOGH9bqZPq57
ZEt91v3gPu02vqlWSS6d28aiX8TrfcIqmQ6+Lc/5ZjU5o4tIvCBarYKeh3a2dp5NbKDQc5iwXiqX
jwamo2X/EP+kBg0ztabBl0NmoZRkw150Qr5s4amjI+Xaa2IBAh3Cz8VlN1uw0mlrhVN9Jod+rryW
+T1y7uyK398ji+bo4dJZlYHF5g1WcqXTbdSXUdBdvfzgcLhgFFhsWIW9+Pp6YHC2csv/Ck4rvGrR
2kV6y4KRYvvXEmmWOu+RV80PQ9ErRUbbrQn6snnGoDdiccrA47HYA0HzQnHqiXD7s7+/0SRiIKm5
Kr5HWYXlxQgCWkEZZCHL6WV2TOQb05PxHg7Qiq/OIzYj13/7EGvcf0U27RmG0sbFDES0P2Pz1l2W
komy6csHn3bgdbzOo/2I1kF6UE0vRIAI0WJsNzhDyYtvHIrevkJMH34By1CIVRQe2OfNYKQ+oI8l
oG7WAawy//irx2sMLE4MizdDzZQV7sVBZMsytMJmzZ6m7VBePNp/Ab9cKwk3JOuKxcJBqOU+/P4R
COIImfsK6XAK7fK0pYNZDir3PtXVgcWG2B7raRjoPpjhVfHniG1IdLaIuSlBGRsOiYrU9J6CSToZ
RpKsZs2xmLd8NdYXavCmGLcxqvTEzoCJqLNL3Eq4R/M9i4MmqS9beSPWVssj+H/LMVH8aNYcgwgv
PVaW9xqV8uZv1uPRZva7HmFx9nJ2bOzYaRLvpRqNOFEfYCzTcNYHiuPEevQ7sqcOWea+4KLE+7+z
0e/vjKj292QAT2DTg8HXXs9SMRttfkecoBqjSkfBcXYkGaA8YFFTuY/OIWIyLFwOnW936ClUsrPP
WJWyCEd81gyYYHxditO3Gs3oJJ4Q5HpyYSkPbyUWDDLRqxPzjRA9CzTsugPhulMszTqyzEORY5hi
UirpPjWuHJv+Cml4ln/Zb3zLC6HDqJbzef5ly2kl5hSgCdggCXVfYRK0RTKWs8Y8N47hOW58zeqw
hYfGTxVUCipxj1jrhcRA5+4wXI+ZEjVa//J8/u9bAIgUbzwUE7DI8X97zmOqcRUfvWLkWJp+8FJb
6vIyVmrhLeQFqySCRXAIIqDqRx1FDz/CTmPuxrUG8peps1ALzhteEOAwggAXFGh9wGuoZl3ksk1U
gmfhOvLp2v7vTHp4/IiCvYzCKPPbKic22IYatz3gFM4qw2b/5MwfLcIsMc3MVpDLc7pfeAFuCTuy
aqK0tscIWYfsGvIf8kp8FhHH9H7SKTvjsGJEr5ArpOopmbsVFgFiQ7YvppNDuXwR8KwCye48J4ov
WKIer9hjq8Y48SjcCG+04s8BxkuuPoxkdbhpAgq9/5LRRw9GQaRtwgi+cVUYwid3YHLxd1N+C9Ek
xZW4SOewfywz3KW+EOBcvMTr6saoO0bXEeGBxU+6zNx9wuVTkxlLVPPMVG5DBcXroNtpJzNjrxdX
hYVzBKitfHWRaxb8enTEwq4igIbu4CFx8hjmxtOnKnoplMBwH7cdyZJme7ZHTUz1xPHSCi7jbRCs
IgY0S025aLwVuRgVOF7pP/xqLW2Xuoj0GhtUNBYaoAn/UbkoiXCTFZEAsWcSOSOJ3TpJCGwF04Gs
yFwf3oqApMMFAwIUjWWRb8xdm2wPuGXCwmuIKZTZ8jlnv3BZrHPj1kUWFuyKgCViYWX7/AdhLt1Z
/NpHHrbneWPRCeII1m1k0xAG2X52RYTSR46frda4yAzWvDEpnWrN8A/5QNx92IxgqhdvEkDgNuKK
NyKtp0Z+N//gY44FHtIKcabMSTWj/Ik/BKIpzh7hUleuIlYAhoKJDpqIBAc2+FoAQLkbC56SFcwl
OglainlhBX3GK8e8Qxz4eVTMGXjLXbGUovOIdQccyO/oxlL8NYkXsRh4spw8mXh4VHFGmXmLp1u7
hJ9ipRkW0WACD4dY3PRJItvcxKK05Inroj9V/S2JpcY64hQ/R3rgI7jdvTzohfUBHkbwrbpwFzi0
dGJxKVmPi8B7jsHXtD1LXLfOV6xe37i7gXdzMcA5y+QtuGCwgv64sa+lhBGI5BoJt1x6LPZUSYwI
jJOa9ACfpWa1OpKUanbQ8JjPWv6In2fmHDS/0RbBTd/GZPF53gXh5E3OFmpBcODJCJBhRoTDk15E
bDwsB/BrVew87BnLwmEB8VbM/s4VvAdmXmXPiD4mqEX6JK+Ja3rCy/YMdB+d7hopdeZinLvpAh+T
NNkyF5xm+H/GTAD9+Fcim/+AI3AaeMM/oTWKLpBjGhsv5qEr9VGUTijcKuuo4At76FL+UskKgAag
uzOl4PmhRvVcUn4civdbJ2SjHLfUHXhWrcvXC2aYzrFzV/nPupPD4yLWT7KcTyGHaMjbOk3dgnpB
8AhytXHGLZzIXm9oVFUbiB3GFwBaqQZBjtus+zqOBrPxJSxiQd9k1g0oM6ssJjl4/FhALOJ5FToB
1QYLhTZ1CeNo7343tZq3TqPxPSqgdaaaka43JR9YQZc0zZui2zMsKPY6bmVOh9z/hPeAImhf3EnW
XY+nRNTbUZ80D3RvsiNgISEPWIX25uZ4bdI8H1NZNIuJztI8osK/Lcv1aU7Bj6QRLGjh58fCGV08
8zRURCq1GycQ0gpadS9x2K71tWdaA68/qboS7r6ChB/dZCC8KnCBrIVRBRbh5/w2Dg8OdPbqUXaA
w+bbO1OYiAaavFQbQMeeGnSTmeuAmCW0Hd0ou5IABzs+ORViXEYf39hP35L25qVbP1CSe5R+QQ6Y
uFbvWu1eh3Z3ZgBqJ9SPzaUXQnUe7W8u7KvX+TMc9zcdS4xhVei2v7qnKNlCeUDxv27ynwCx0+g2
pSrvo4fUBrIKfcs5rPt+NhMflJD7vl9S9q0t6fcg15BvBKlrkGymAFV8H6E5ZAZ3sAVninkJKdgz
ZcPay0n1NNUIcjvkZLpks8bQ/FLjfLiv3dCcf1k6T1K/0EQMBdRzgFTHu65JptC3kPh0UqApbTmk
pJ6qV1AG6UV2m9XZ3ajr4RQBjCFPTRqyQyEoa4/PMZ1ysjPtT4dhf/EqxGeTnFzaQUFSxHJIIbmS
FVgS2iaAC7yHm966ofmzDdokvRLB8mkfEh+ZjKwJ9VgyYHFzDvscT0srkUgCVHCTw6SXqrdJw9Zh
H57fHNWsDVEsz2uGMnXpU6E8js6TGPf6pJ5BEFyEoetivxbAl0yakdGLBXKiJKtl5e2XxOkexfHo
4eYfdQ36HtgNIK60qMnie/7Cb7Jiv0uQrV7tPb16/pmFtSwN1aNUV9Pv/jdImmAAduEeUJ2S9+P1
cN7S/BPYvE3AQDC5zwXf5nt3tk/pwiRD1ajjJawENegrMKCZC20O8dxHPKShdt0l7Qa0MIaNZ0Z2
Rod/lg/AJTt4eF+yu3xoCk23vq7Dx6qprzkuqyeVg3U5/rShD9H23Prtju893ZuEjOLbvA6nFAzH
eH+8etRfv0+eQ6LFoVBckaLPye6EThZ16tFnuEIq2HH5Mf/uD+aPx09afQPyeY9pIkgU9oATs3cn
MUIm8gqywCzvJ/80e35B3BRT51ne8q/90ofO8YyBnrZWvC4yT3fVU07ptaFg1tMM4yxOvjV5bN0X
hRTEqbu8+jton757vk54iZSU+gPXT+7KpBQASMPSWW9/9a/y+z5vH5AJ21F5/guOA8MdKcGXhjy+
egp0gsQAFiKkEDm/Eh6TqLVBY1STYlKevS6HDYn+0uq0R8hE3DddEFSL/8HcmS0njiVh+FUq5t4O
tAGaiOmI1oZYBBjbeLkh1IBBWEggJEC8TT9AX0z0I9SLzSeWKoNtqrvkmTEXvRSUpJM6J8+f/8n8
M7Hm1RiWo2DLNviRLFJNNOIi/8hwWgYJMwzTu486q5aC464kdYIfowd/1SyyhCEJAfLa0P9NHBH0
J5Exb5jQoBhJV514avja8NmJ7BnhDiylABiMO6JhzhdV7W5ZuytxGhjU0vrEnLdMpvMKWIo0MiC8
qhpsWS2vr4CxTHFsKHOdjNVYBjSkN82V2J7VQsRXtHlLGEJeheYElk3TQ5mdumyX4RirtwX8dnvd
RfHhxkwX1VIAjTct26O0DstUaGviup76lgCSXN6OxK4yucYqsR3Xl3cdFc521aBGTuunUrMiJ6bY
ZrrO5JbHsXDBKdWpAaCXvEkHDHhfWqCX7saWYmpKxRvToFZb1xJrwQFZobXU1VvqdOT2BQmMo6vJ
tVdDv62xaXrVtRk3QSnCU5rouLz6CPnVcoWTOU1xIlMrtuCBzfm9Jl4Lzcic3oxGlQsm6n0JCvSi
JkNnSUAqgHrRzv7Ta28CU1tf0EMLsUI44nEZ8kD2CE4YSEZKQhI9j02TR2wstTbsfaGaWokI/KT8
S0+vy5Y7mrcipEDtBfHy/IaH6zXL9woQdtUoTGlMoY2AipBPcdcvWhs3JdL26ejUfaDBEXt1FkT7
gp02FFYrUm6NlRV0zcRnOfjNRVvJmEbynH0KmjXliZl5G4NUbd9zJp2HzRMxoCgy7Z6NcoenAIUv
KxQDqjYRvEAjI8DbVTZdJVO2ErIZtNLjEnrZN2OOde3E9ivgOosaGkRd9WSwIRYSnAyHUiZxRaRg
z4ieZrQRotSp0auLjbVKAVhN518bj76BFENYc7Wq1nx70VrMjOf+SgItGBcw6mUDcL4SNZQd1Eev
sTDw0EtT0UU7KOp6tCYQIDyurmEy1jrh2vRGGlkJQYyLjE6ZFdb0XQQF6ktnygIjyiN6gO7bdIOm
Pm8QQ2qTTgb3CN1MpQIf3NVA5uP6ihDHs6AOzPEVtKVuj81iT99MzI1XZ6rVqAmcB9UJiX0PwW12
BprOjOLM0Au4fkHTZ6lDe8dn0igSdnpOhZebWhI4wVU4sUoc1KAlYTzf0zy6RIua2ELRlxmzakD0
V/BYngc1M19Co4z645oH0zK5Qi3Jpg11ARfh6pO64MoN0VhVedgszkd41IJ/NP3mAwVwLAQUwvVn
+C/7aXNL00jTJSy+WFfoMO+zEVRiTgoe9SkBWjQiyr5oQ8yOa/4zq5uGfJETtoDTwm0GYwn7SIVv
B/qI5wDLF+u3Usaj4xVuCR51QsXMheFnyhbeiyAEJ68zbcz6FSfGKrRGgULTWBskYGG/4jt2iUXN
AWPQWJjSQJxqvaY+fvShCjYDep1oBbaKO4gQ6aE01oq3m7ZiDH6AnVHeOcnARa5HVSiDVxDgoTz4
GDlvfFrxTp43Y3JQRLaZRUUgeSLGcjRGhfEN8YRh/fw9FfF1tjFtjmiaRBdmipgLhRPdyWApzmbh
CoFb8ItRaE5YBxrghh0DGEXOC+lMtaDhY5X7tGakHK2urVFz8ST0SQe20orwMHbilb5A2aQv9JFs
QzrXMEbuyN30iyYWrS7ujHjpLOoYEZ056T4FoRNf21KjxKkk+V5VyXKiqmU5DofJs4ZTrEnG4pZz
OpUcnJRT7SwXeNJWOabODsyjRlTt1cLaxOiQldDptMiZnWuOAamCugNBR68yG3ikvHSslqVqzsIj
U5iLhlrdBvCSIfQkWM7aULV70Lx2n2j1uS3WyBcm1yxLmgtJDBuTrCQ+oOF+oZOUR/rP4pFF5KxJ
u7Qgpl0C1RqFcJxd0pGXE9KkSdaTHtiJJT2llnp7h0oyuTRxfVTzrp7NbKvmGJKM18deWc9QWcGU
rEeVDGQ2zkHZnT+OHkfDcWudbeaIpZDp1TSKc5303U1jZKemRWzwYGXJvPOOSjM7kuGCDI6siTjI
WW0GN4UnYPNNsATx1YhGjGJl1HTIdCg8ZamUK/GqSLOHBk7MUZtFIzIjM1FZlCgaWpG5sIrGmOpI
vdpb19KlKT70gJmBC8t+UdHdtSt04Qlw91HXu+ldq490f2ygJn777Ixp9K71YkNsjyEelKvgyZw2
+ncy/P5G89pRN7nfVHoA1PB2A/wumZva/KYp1Ghao/utkl0Ck5EMWjITA2V7yDEb6oBmQBWERqvD
kUMZlEHxCjSC0g2oYdWWpIqELSRNtamIrILuu147gUBk87GXdQ60Oc0gsQmd084YGFyGL5o+qLXe
vQvtQrqsIXoaDRjQPyOxHVSD1qdeWNK0t1ZyhTUS1bpsZ45SK43g/XHZ0tO0urLK12KW8I+k8h3x
4fy3i4f0LoAIqBpyc3o3Z++d6BFpyjTBeqAfDTqc2sCLNYNsr9WdsYoqT6MWTmc6Nz1rOuP4ICnD
DRv6rBaRiRMai2tqKS/IVjm/xHdl/seZ/Sq1GJJEy3RkAORy5ndeROSIt5dK1CJRfGtd9GVyCUN9
OKxWST3q+tXUJAHR1G5a5ANUkPjUKu3hmgRYAPt22pObmR1wC+DQ2vraM4cdUA0JaVFAyh9JY4Zk
j6/JhAnIqLyf3GSZeVl+i1MwH1UyxUlH88BFYUUgEZhjopQd+jqC1kN/R1uQGjYl2ShLrlI6MybA
mtMW/JxDU+gqLAV7+EzfOM/WFKIvBBSa5fvQouazLncu6sYTZ+RWAWamZz7pM1hPAxaIjcUhu27A
uQy87vjKb4YGJ3dsnYufkKj7bylf7OU3DMp3aO7ixelVMozSznCR0Mnm0PI++3ZbvXIT/tyPzl9o
36rvJp0N//UPdzD1gp3icj+mcui0ix/7ylHd0va5tg997jK+y9iSAdcvXhb5lJCzo1tf9mGW+mEw
2n99UULSLvuUijQB3H62N3xhp/cscX6QO5Oe/83RCPphEsTZqxh5YfDSEMqpnMg7Jji5wHcT0AWC
gQlFlUKjo6GLl2gwlRHxKW9NUEBMBFv/74f+gznwVw1wcpnvBhCES1lSZEGQKTN7ZQH0rxRB3r17
SMfPZQFVpuUHGuD5FoF6KVHdJZfKGRLLPkypIzvIl9TVScWCgvb4/vvPZYddbaHEDM7lDUq7xY6+
026chdMloVwq2Tf/d29wMpe/u0UmBKWPeScEYkGUPNO1XH49E1QqNYtiCfGw7LOz+KfzCVIh50xQ
LhljWcUIu5VPC9fjJSFeUivJREFNafvZFdB+OkMI7Ge5loRwKQjITZXl9wwhXwqFrRjsfgelwPMz
+gYxryH2S/993yB8ft/AylV3E7W//udoGH5Dcn8DMZUvJUmW6TR7WBinK4Olw0dE4ne3Mj4pbMgq
kXOtDHZNPuib7YbJrnDiIqTPPiH22s6gnlyGUPAAKl0fEV3efV5vGiBMpUx5927OfNJNQ8y7aaA/
gF6BqkrKYW2czAh8CPsmDnX//Wf1lTuc+/M+Yj/zy0ppP9DTqEr6JFHVGRxVKCp7dPPzdihfykgb
qOJh4mfO9whYYwc6z6MhtN9dd5vU50MReQFlYecKv2+eBabYkSWKn31G7EOMvJb4YYghXdLK4TOH
GJKEeGHOLQPOgRYCyKvsA8pXEadyiUppsSip+4XxNyLvv7B6vlFZKAX4gy2J5Q0Xb3Fd7/3gwNy8
/v4FRwUzcfS7jNLa3XoXsGX//8uRC9qyKy++PLAt29vs//p+fK/vfHSvw6AOf2h7w8iNyLnZfpHu
n7LpTiHBdNcfuIsjUkkpgQq+P8grIu4bYDh33Y63cKPs2odLVQfo3ZToh3b4gzdJvr907ZvQ96ZH
F97Py7wP3XV9f4jIkY+IUdI/voNMm4r8j94Mozi7w04rKRgMo8M1M/uoNM7Y7jx5B9J0I+/rv48a
ymbXZskdbvfz1nfc0cD1h8cCT1wdud8PmDf61z+jQfib+8UYztwonmKJwyPvLLSPY/Ja6NULpgUe
inEfMAIt9L/+sXSjd0ewp+3yjuDX2P/6O5x4P3z/Tjs+KPedpu4mDI69xG5L/Ig33k7iZErXzJev
eX91Nty8z951kxlSZe+YaH8fsHje++juPBnGX38/fyMwXt4bVRJ36blv6YQLH+Cf7MTzj/zezkJZ
ePQBD+4FX/94b2XvbyTkv9GhnfbZVyECx/OOaN8E9MuZMyrC3bx3cYbxW28EVJT3ynoSDBDqo0H8
8V63fxUf4Au73rmmUtsDvZ/fiHR34QZvroSM8MtrnF+jUwiwN8sHrDItTN3+D3zFR2zV+jjsf/3z
7DqQPmAd/MqLDOeJ98Y0zY5l8r6JrazkKVTavQzpA3aI6zNdF/LO0CEg+GCADL7snjqjH/MapeF+
YSeYeNEbRs9ORfNe/4XM5xc3GLxU+jxc/PuAtsKeZ231VuDy7Tz5dThzOCJ/668dh2rZL/r+0I1+
+Q8AAAD//w==</cx:binary>
              </cx:geoCache>
            </cx:geography>
          </cx:layoutPr>
          <cx:valueColors>
            <cx:minColor>
              <a:srgbClr val="E2E2E2"/>
            </cx:minColor>
            <cx:maxColor>
              <a:srgbClr val="3A7A20"/>
            </cx:maxColor>
          </cx:valueColors>
        </cx:series>
      </cx:plotAreaRegion>
    </cx:plotArea>
    <cx:legend pos="r" align="min" overlay="0">
      <cx:txPr>
        <a:bodyPr spcFirstLastPara="1" vertOverflow="ellipsis" horzOverflow="overflow" wrap="square" lIns="0" tIns="0" rIns="0" bIns="0" anchor="ctr" anchorCtr="1"/>
        <a:lstStyle/>
        <a:p>
          <a:pPr algn="ctr" rtl="0">
            <a:defRPr sz="1200"/>
          </a:pPr>
          <a:endParaRPr lang="es-ES" sz="1200" b="0" i="0" u="none" strike="noStrike" baseline="0">
            <a:solidFill>
              <a:sysClr val="windowText" lastClr="000000">
                <a:lumMod val="65000"/>
                <a:lumOff val="35000"/>
              </a:sysClr>
            </a:solidFill>
            <a:latin typeface="Calibri" panose="020F0502020204030204"/>
          </a:endParaRPr>
        </a:p>
      </cx:txPr>
    </cx:legend>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chart" Target="../charts/chart10.xml"/><Relationship Id="rId5" Type="http://schemas.openxmlformats.org/officeDocument/2006/relationships/hyperlink" Target="#'Informe de Taladros'!A1"/><Relationship Id="rId10" Type="http://schemas.openxmlformats.org/officeDocument/2006/relationships/chart" Target="../charts/chart9.xml"/><Relationship Id="rId4" Type="http://schemas.openxmlformats.org/officeDocument/2006/relationships/image" Target="../media/image3.svg"/><Relationship Id="rId9"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10" Type="http://schemas.openxmlformats.org/officeDocument/2006/relationships/chart" Target="../charts/chart13.xml"/><Relationship Id="rId4" Type="http://schemas.openxmlformats.org/officeDocument/2006/relationships/image" Target="../media/image3.svg"/><Relationship Id="rId9"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10" Type="http://schemas.openxmlformats.org/officeDocument/2006/relationships/chart" Target="../charts/chart16.xml"/><Relationship Id="rId4" Type="http://schemas.openxmlformats.org/officeDocument/2006/relationships/image" Target="../media/image3.svg"/><Relationship Id="rId9"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chart" Target="../charts/chart20.xml"/><Relationship Id="rId5" Type="http://schemas.openxmlformats.org/officeDocument/2006/relationships/hyperlink" Target="#'Informe de Taladros'!A1"/><Relationship Id="rId10" Type="http://schemas.openxmlformats.org/officeDocument/2006/relationships/chart" Target="../charts/chart19.xml"/><Relationship Id="rId4" Type="http://schemas.openxmlformats.org/officeDocument/2006/relationships/image" Target="../media/image3.svg"/><Relationship Id="rId9"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8" Type="http://schemas.openxmlformats.org/officeDocument/2006/relationships/hyperlink" Target="#'Informe de Taladros'!A1"/><Relationship Id="rId3" Type="http://schemas.microsoft.com/office/2014/relationships/chartEx" Target="../charts/chartEx2.xml"/><Relationship Id="rId7" Type="http://schemas.openxmlformats.org/officeDocument/2006/relationships/image" Target="../media/image3.svg"/><Relationship Id="rId2" Type="http://schemas.microsoft.com/office/2014/relationships/chartEx" Target="../charts/chartEx1.xml"/><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hyperlink" Target="#&#205;ndice!A1"/><Relationship Id="rId10" Type="http://schemas.openxmlformats.org/officeDocument/2006/relationships/image" Target="../media/image5.svg"/><Relationship Id="rId4" Type="http://schemas.microsoft.com/office/2014/relationships/chartEx" Target="../charts/chartEx3.xml"/><Relationship Id="rId9"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205;ndice!A1"/><Relationship Id="rId1" Type="http://schemas.openxmlformats.org/officeDocument/2006/relationships/image" Target="../media/image1.png"/><Relationship Id="rId4" Type="http://schemas.openxmlformats.org/officeDocument/2006/relationships/image" Target="../media/image3.svg"/></Relationships>
</file>

<file path=xl/drawings/_rels/drawing5.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8.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s>
</file>

<file path=xl/drawings/_rels/drawing9.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205;ndice!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Informe de Taladros'!A1"/><Relationship Id="rId4" Type="http://schemas.openxmlformats.org/officeDocument/2006/relationships/image" Target="../media/image3.svg"/><Relationship Id="rId9"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4</xdr:col>
      <xdr:colOff>440531</xdr:colOff>
      <xdr:row>2</xdr:row>
      <xdr:rowOff>95251</xdr:rowOff>
    </xdr:from>
    <xdr:to>
      <xdr:col>9</xdr:col>
      <xdr:colOff>404812</xdr:colOff>
      <xdr:row>15</xdr:row>
      <xdr:rowOff>72897</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8531" y="500064"/>
          <a:ext cx="3774281" cy="245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422018</xdr:colOff>
      <xdr:row>16</xdr:row>
      <xdr:rowOff>59289</xdr:rowOff>
    </xdr:to>
    <xdr:pic>
      <xdr:nvPicPr>
        <xdr:cNvPr id="14" name="13 Imagen">
          <a:extLst>
            <a:ext uri="{FF2B5EF4-FFF2-40B4-BE49-F238E27FC236}">
              <a16:creationId xmlns:a16="http://schemas.microsoft.com/office/drawing/2014/main" id="{00000000-0008-0000-0900-00000E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1407" cy="245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8</xdr:col>
      <xdr:colOff>143622</xdr:colOff>
      <xdr:row>17</xdr:row>
      <xdr:rowOff>7549</xdr:rowOff>
    </xdr:to>
    <xdr:grpSp>
      <xdr:nvGrpSpPr>
        <xdr:cNvPr id="33" name="Grupo 32">
          <a:extLst>
            <a:ext uri="{FF2B5EF4-FFF2-40B4-BE49-F238E27FC236}">
              <a16:creationId xmlns:a16="http://schemas.microsoft.com/office/drawing/2014/main" id="{00000000-0008-0000-0900-000021000000}"/>
            </a:ext>
          </a:extLst>
        </xdr:cNvPr>
        <xdr:cNvGrpSpPr/>
      </xdr:nvGrpSpPr>
      <xdr:grpSpPr>
        <a:xfrm>
          <a:off x="5983941" y="1019735"/>
          <a:ext cx="1854947" cy="1467489"/>
          <a:chOff x="9214222" y="1391129"/>
          <a:chExt cx="2810622" cy="1504335"/>
        </a:xfrm>
      </xdr:grpSpPr>
      <xdr:grpSp>
        <xdr:nvGrpSpPr>
          <xdr:cNvPr id="34" name="Grupo 33">
            <a:hlinkClick xmlns:r="http://schemas.openxmlformats.org/officeDocument/2006/relationships" r:id="rId2"/>
            <a:extLst>
              <a:ext uri="{FF2B5EF4-FFF2-40B4-BE49-F238E27FC236}">
                <a16:creationId xmlns:a16="http://schemas.microsoft.com/office/drawing/2014/main" id="{00000000-0008-0000-0900-000022000000}"/>
              </a:ext>
            </a:extLst>
          </xdr:cNvPr>
          <xdr:cNvGrpSpPr/>
        </xdr:nvGrpSpPr>
        <xdr:grpSpPr>
          <a:xfrm>
            <a:off x="9214222" y="1404734"/>
            <a:ext cx="778111" cy="1490730"/>
            <a:chOff x="8709958" y="1404734"/>
            <a:chExt cx="778111" cy="1490730"/>
          </a:xfrm>
        </xdr:grpSpPr>
        <xdr:pic>
          <xdr:nvPicPr>
            <xdr:cNvPr id="38" name="Gráfico 1">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35" name="Grupo 34">
            <a:hlinkClick xmlns:r="http://schemas.openxmlformats.org/officeDocument/2006/relationships" r:id="rId5"/>
            <a:extLst>
              <a:ext uri="{FF2B5EF4-FFF2-40B4-BE49-F238E27FC236}">
                <a16:creationId xmlns:a16="http://schemas.microsoft.com/office/drawing/2014/main" id="{00000000-0008-0000-0900-000023000000}"/>
              </a:ext>
            </a:extLst>
          </xdr:cNvPr>
          <xdr:cNvGrpSpPr/>
        </xdr:nvGrpSpPr>
        <xdr:grpSpPr>
          <a:xfrm>
            <a:off x="10760848" y="1391129"/>
            <a:ext cx="1263996" cy="1499853"/>
            <a:chOff x="10256584" y="1391129"/>
            <a:chExt cx="1263996" cy="1499853"/>
          </a:xfrm>
        </xdr:grpSpPr>
        <xdr:pic>
          <xdr:nvPicPr>
            <xdr:cNvPr id="36" name="Gráfico 126">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0</xdr:col>
      <xdr:colOff>358856</xdr:colOff>
      <xdr:row>40</xdr:row>
      <xdr:rowOff>171340</xdr:rowOff>
    </xdr:from>
    <xdr:to>
      <xdr:col>11</xdr:col>
      <xdr:colOff>59765</xdr:colOff>
      <xdr:row>61</xdr:row>
      <xdr:rowOff>47489</xdr:rowOff>
    </xdr:to>
    <xdr:graphicFrame macro="">
      <xdr:nvGraphicFramePr>
        <xdr:cNvPr id="2" name="Gráfico 1">
          <a:extLst>
            <a:ext uri="{FF2B5EF4-FFF2-40B4-BE49-F238E27FC236}">
              <a16:creationId xmlns:a16="http://schemas.microsoft.com/office/drawing/2014/main" id="{E1A5D024-2C6F-DD1D-596A-9FBC712C8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754528</xdr:colOff>
      <xdr:row>39</xdr:row>
      <xdr:rowOff>2988</xdr:rowOff>
    </xdr:from>
    <xdr:to>
      <xdr:col>24</xdr:col>
      <xdr:colOff>209177</xdr:colOff>
      <xdr:row>61</xdr:row>
      <xdr:rowOff>59764</xdr:rowOff>
    </xdr:to>
    <xdr:graphicFrame macro="">
      <xdr:nvGraphicFramePr>
        <xdr:cNvPr id="8" name="Gráfico 7">
          <a:extLst>
            <a:ext uri="{FF2B5EF4-FFF2-40B4-BE49-F238E27FC236}">
              <a16:creationId xmlns:a16="http://schemas.microsoft.com/office/drawing/2014/main" id="{2A1FEA68-33AE-0361-6111-3B09846BF8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784411</xdr:colOff>
      <xdr:row>39</xdr:row>
      <xdr:rowOff>47812</xdr:rowOff>
    </xdr:from>
    <xdr:to>
      <xdr:col>28</xdr:col>
      <xdr:colOff>149411</xdr:colOff>
      <xdr:row>61</xdr:row>
      <xdr:rowOff>127000</xdr:rowOff>
    </xdr:to>
    <xdr:graphicFrame macro="">
      <xdr:nvGraphicFramePr>
        <xdr:cNvPr id="9" name="Gráfico 8">
          <a:extLst>
            <a:ext uri="{FF2B5EF4-FFF2-40B4-BE49-F238E27FC236}">
              <a16:creationId xmlns:a16="http://schemas.microsoft.com/office/drawing/2014/main" id="{2147B602-2E79-5447-F9AA-BB78129C38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1060824</xdr:colOff>
      <xdr:row>38</xdr:row>
      <xdr:rowOff>152400</xdr:rowOff>
    </xdr:from>
    <xdr:to>
      <xdr:col>18</xdr:col>
      <xdr:colOff>67235</xdr:colOff>
      <xdr:row>61</xdr:row>
      <xdr:rowOff>29882</xdr:rowOff>
    </xdr:to>
    <xdr:graphicFrame macro="">
      <xdr:nvGraphicFramePr>
        <xdr:cNvPr id="10" name="Gráfico 9">
          <a:extLst>
            <a:ext uri="{FF2B5EF4-FFF2-40B4-BE49-F238E27FC236}">
              <a16:creationId xmlns:a16="http://schemas.microsoft.com/office/drawing/2014/main" id="{FE191399-F4C1-648F-091E-109618E56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933112</xdr:colOff>
      <xdr:row>16</xdr:row>
      <xdr:rowOff>59289</xdr:rowOff>
    </xdr:to>
    <xdr:pic>
      <xdr:nvPicPr>
        <xdr:cNvPr id="3" name="13 Imagen">
          <a:extLst>
            <a:ext uri="{FF2B5EF4-FFF2-40B4-BE49-F238E27FC236}">
              <a16:creationId xmlns:a16="http://schemas.microsoft.com/office/drawing/2014/main" id="{00000000-0008-0000-0A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6850" cy="248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7</xdr:row>
      <xdr:rowOff>0</xdr:rowOff>
    </xdr:from>
    <xdr:to>
      <xdr:col>10</xdr:col>
      <xdr:colOff>143622</xdr:colOff>
      <xdr:row>17</xdr:row>
      <xdr:rowOff>7549</xdr:rowOff>
    </xdr:to>
    <xdr:grpSp>
      <xdr:nvGrpSpPr>
        <xdr:cNvPr id="26" name="Grupo 25">
          <a:extLst>
            <a:ext uri="{FF2B5EF4-FFF2-40B4-BE49-F238E27FC236}">
              <a16:creationId xmlns:a16="http://schemas.microsoft.com/office/drawing/2014/main" id="{00000000-0008-0000-0A00-00001A000000}"/>
            </a:ext>
          </a:extLst>
        </xdr:cNvPr>
        <xdr:cNvGrpSpPr/>
      </xdr:nvGrpSpPr>
      <xdr:grpSpPr>
        <a:xfrm>
          <a:off x="8558893" y="1047750"/>
          <a:ext cx="3446983" cy="1507510"/>
          <a:chOff x="9214222" y="1391129"/>
          <a:chExt cx="2810622" cy="1504335"/>
        </a:xfrm>
      </xdr:grpSpPr>
      <xdr:grpSp>
        <xdr:nvGrpSpPr>
          <xdr:cNvPr id="27" name="Grupo 26">
            <a:hlinkClick xmlns:r="http://schemas.openxmlformats.org/officeDocument/2006/relationships" r:id="rId2"/>
            <a:extLst>
              <a:ext uri="{FF2B5EF4-FFF2-40B4-BE49-F238E27FC236}">
                <a16:creationId xmlns:a16="http://schemas.microsoft.com/office/drawing/2014/main" id="{00000000-0008-0000-0A00-00001B000000}"/>
              </a:ext>
            </a:extLst>
          </xdr:cNvPr>
          <xdr:cNvGrpSpPr/>
        </xdr:nvGrpSpPr>
        <xdr:grpSpPr>
          <a:xfrm>
            <a:off x="9214222" y="1404734"/>
            <a:ext cx="778111" cy="1490730"/>
            <a:chOff x="8709958" y="1404734"/>
            <a:chExt cx="778111" cy="1490730"/>
          </a:xfrm>
        </xdr:grpSpPr>
        <xdr:pic>
          <xdr:nvPicPr>
            <xdr:cNvPr id="31" name="Gráfico 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28" name="Grupo 27">
            <a:hlinkClick xmlns:r="http://schemas.openxmlformats.org/officeDocument/2006/relationships" r:id="rId5"/>
            <a:extLst>
              <a:ext uri="{FF2B5EF4-FFF2-40B4-BE49-F238E27FC236}">
                <a16:creationId xmlns:a16="http://schemas.microsoft.com/office/drawing/2014/main" id="{00000000-0008-0000-0A00-00001C000000}"/>
              </a:ext>
            </a:extLst>
          </xdr:cNvPr>
          <xdr:cNvGrpSpPr/>
        </xdr:nvGrpSpPr>
        <xdr:grpSpPr>
          <a:xfrm>
            <a:off x="10760848" y="1391129"/>
            <a:ext cx="1263996" cy="1499853"/>
            <a:chOff x="10256584" y="1391129"/>
            <a:chExt cx="1263996" cy="1499853"/>
          </a:xfrm>
        </xdr:grpSpPr>
        <xdr:pic>
          <xdr:nvPicPr>
            <xdr:cNvPr id="29" name="Gráfico 126">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0</xdr:col>
      <xdr:colOff>322036</xdr:colOff>
      <xdr:row>39</xdr:row>
      <xdr:rowOff>120651</xdr:rowOff>
    </xdr:from>
    <xdr:to>
      <xdr:col>6</xdr:col>
      <xdr:colOff>684893</xdr:colOff>
      <xdr:row>54</xdr:row>
      <xdr:rowOff>142422</xdr:rowOff>
    </xdr:to>
    <xdr:graphicFrame macro="">
      <xdr:nvGraphicFramePr>
        <xdr:cNvPr id="10" name="Gráfico 9">
          <a:extLst>
            <a:ext uri="{FF2B5EF4-FFF2-40B4-BE49-F238E27FC236}">
              <a16:creationId xmlns:a16="http://schemas.microsoft.com/office/drawing/2014/main" id="{436828F1-3183-01C3-C30F-784D2C6714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1465035</xdr:colOff>
      <xdr:row>37</xdr:row>
      <xdr:rowOff>166006</xdr:rowOff>
    </xdr:from>
    <xdr:to>
      <xdr:col>13</xdr:col>
      <xdr:colOff>834571</xdr:colOff>
      <xdr:row>56</xdr:row>
      <xdr:rowOff>99784</xdr:rowOff>
    </xdr:to>
    <xdr:graphicFrame macro="">
      <xdr:nvGraphicFramePr>
        <xdr:cNvPr id="11" name="Gráfico 10">
          <a:extLst>
            <a:ext uri="{FF2B5EF4-FFF2-40B4-BE49-F238E27FC236}">
              <a16:creationId xmlns:a16="http://schemas.microsoft.com/office/drawing/2014/main" id="{CCADC975-DA76-DF30-8D90-4E1D68ACE3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1664608</xdr:colOff>
      <xdr:row>38</xdr:row>
      <xdr:rowOff>75293</xdr:rowOff>
    </xdr:from>
    <xdr:to>
      <xdr:col>19</xdr:col>
      <xdr:colOff>1043214</xdr:colOff>
      <xdr:row>56</xdr:row>
      <xdr:rowOff>108857</xdr:rowOff>
    </xdr:to>
    <xdr:graphicFrame macro="">
      <xdr:nvGraphicFramePr>
        <xdr:cNvPr id="12" name="Gráfico 11">
          <a:extLst>
            <a:ext uri="{FF2B5EF4-FFF2-40B4-BE49-F238E27FC236}">
              <a16:creationId xmlns:a16="http://schemas.microsoft.com/office/drawing/2014/main" id="{D283652C-2BF8-8A1B-953E-EE55ED7570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241009</xdr:colOff>
      <xdr:row>16</xdr:row>
      <xdr:rowOff>59289</xdr:rowOff>
    </xdr:to>
    <xdr:pic>
      <xdr:nvPicPr>
        <xdr:cNvPr id="3" name="13 Imagen">
          <a:extLst>
            <a:ext uri="{FF2B5EF4-FFF2-40B4-BE49-F238E27FC236}">
              <a16:creationId xmlns:a16="http://schemas.microsoft.com/office/drawing/2014/main" id="{00000000-0008-0000-0B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6850" cy="248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7</xdr:row>
      <xdr:rowOff>0</xdr:rowOff>
    </xdr:from>
    <xdr:to>
      <xdr:col>10</xdr:col>
      <xdr:colOff>143622</xdr:colOff>
      <xdr:row>17</xdr:row>
      <xdr:rowOff>7549</xdr:rowOff>
    </xdr:to>
    <xdr:grpSp>
      <xdr:nvGrpSpPr>
        <xdr:cNvPr id="12" name="Grupo 11">
          <a:extLst>
            <a:ext uri="{FF2B5EF4-FFF2-40B4-BE49-F238E27FC236}">
              <a16:creationId xmlns:a16="http://schemas.microsoft.com/office/drawing/2014/main" id="{00000000-0008-0000-0B00-00000C000000}"/>
            </a:ext>
          </a:extLst>
        </xdr:cNvPr>
        <xdr:cNvGrpSpPr/>
      </xdr:nvGrpSpPr>
      <xdr:grpSpPr>
        <a:xfrm>
          <a:off x="6985000" y="1037167"/>
          <a:ext cx="2765114" cy="1492390"/>
          <a:chOff x="9214222" y="1391129"/>
          <a:chExt cx="2810622" cy="1504335"/>
        </a:xfrm>
      </xdr:grpSpPr>
      <xdr:grpSp>
        <xdr:nvGrpSpPr>
          <xdr:cNvPr id="13" name="Grupo 12">
            <a:hlinkClick xmlns:r="http://schemas.openxmlformats.org/officeDocument/2006/relationships" r:id="rId2"/>
            <a:extLst>
              <a:ext uri="{FF2B5EF4-FFF2-40B4-BE49-F238E27FC236}">
                <a16:creationId xmlns:a16="http://schemas.microsoft.com/office/drawing/2014/main" id="{00000000-0008-0000-0B00-00000D000000}"/>
              </a:ext>
            </a:extLst>
          </xdr:cNvPr>
          <xdr:cNvGrpSpPr/>
        </xdr:nvGrpSpPr>
        <xdr:grpSpPr>
          <a:xfrm>
            <a:off x="9214222" y="1404734"/>
            <a:ext cx="778111" cy="1490730"/>
            <a:chOff x="8709958" y="1404734"/>
            <a:chExt cx="778111" cy="1490730"/>
          </a:xfrm>
        </xdr:grpSpPr>
        <xdr:pic>
          <xdr:nvPicPr>
            <xdr:cNvPr id="17" name="Gráfico 1">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14" name="Grupo 13">
            <a:hlinkClick xmlns:r="http://schemas.openxmlformats.org/officeDocument/2006/relationships" r:id="rId5"/>
            <a:extLst>
              <a:ext uri="{FF2B5EF4-FFF2-40B4-BE49-F238E27FC236}">
                <a16:creationId xmlns:a16="http://schemas.microsoft.com/office/drawing/2014/main" id="{00000000-0008-0000-0B00-00000E000000}"/>
              </a:ext>
            </a:extLst>
          </xdr:cNvPr>
          <xdr:cNvGrpSpPr/>
        </xdr:nvGrpSpPr>
        <xdr:grpSpPr>
          <a:xfrm>
            <a:off x="10760848" y="1391129"/>
            <a:ext cx="1263996" cy="1499853"/>
            <a:chOff x="10256584" y="1391129"/>
            <a:chExt cx="1263996" cy="1499853"/>
          </a:xfrm>
        </xdr:grpSpPr>
        <xdr:pic>
          <xdr:nvPicPr>
            <xdr:cNvPr id="15" name="Gráfico 126">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1</xdr:col>
      <xdr:colOff>476250</xdr:colOff>
      <xdr:row>36</xdr:row>
      <xdr:rowOff>75294</xdr:rowOff>
    </xdr:from>
    <xdr:to>
      <xdr:col>8</xdr:col>
      <xdr:colOff>240393</xdr:colOff>
      <xdr:row>54</xdr:row>
      <xdr:rowOff>51708</xdr:rowOff>
    </xdr:to>
    <xdr:graphicFrame macro="">
      <xdr:nvGraphicFramePr>
        <xdr:cNvPr id="6" name="Gráfico 5">
          <a:extLst>
            <a:ext uri="{FF2B5EF4-FFF2-40B4-BE49-F238E27FC236}">
              <a16:creationId xmlns:a16="http://schemas.microsoft.com/office/drawing/2014/main" id="{DC43689D-F2A2-4F3D-83AD-E0E99F9B5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902608</xdr:colOff>
      <xdr:row>37</xdr:row>
      <xdr:rowOff>84364</xdr:rowOff>
    </xdr:from>
    <xdr:to>
      <xdr:col>13</xdr:col>
      <xdr:colOff>866322</xdr:colOff>
      <xdr:row>55</xdr:row>
      <xdr:rowOff>87993</xdr:rowOff>
    </xdr:to>
    <xdr:graphicFrame macro="">
      <xdr:nvGraphicFramePr>
        <xdr:cNvPr id="7" name="Gráfico 6">
          <a:extLst>
            <a:ext uri="{FF2B5EF4-FFF2-40B4-BE49-F238E27FC236}">
              <a16:creationId xmlns:a16="http://schemas.microsoft.com/office/drawing/2014/main" id="{D9F91100-DD7C-2A59-1CE8-47D70F4C21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684892</xdr:colOff>
      <xdr:row>36</xdr:row>
      <xdr:rowOff>156936</xdr:rowOff>
    </xdr:from>
    <xdr:to>
      <xdr:col>19</xdr:col>
      <xdr:colOff>648607</xdr:colOff>
      <xdr:row>54</xdr:row>
      <xdr:rowOff>133350</xdr:rowOff>
    </xdr:to>
    <xdr:graphicFrame macro="">
      <xdr:nvGraphicFramePr>
        <xdr:cNvPr id="8" name="Gráfico 7">
          <a:extLst>
            <a:ext uri="{FF2B5EF4-FFF2-40B4-BE49-F238E27FC236}">
              <a16:creationId xmlns:a16="http://schemas.microsoft.com/office/drawing/2014/main" id="{F16864E4-F793-C961-4399-7A9D93BE9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943392</xdr:colOff>
      <xdr:row>16</xdr:row>
      <xdr:rowOff>59289</xdr:rowOff>
    </xdr:to>
    <xdr:pic>
      <xdr:nvPicPr>
        <xdr:cNvPr id="3" name="13 Imagen">
          <a:extLst>
            <a:ext uri="{FF2B5EF4-FFF2-40B4-BE49-F238E27FC236}">
              <a16:creationId xmlns:a16="http://schemas.microsoft.com/office/drawing/2014/main" id="{00000000-0008-0000-0C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6850" cy="248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7</xdr:row>
      <xdr:rowOff>0</xdr:rowOff>
    </xdr:from>
    <xdr:to>
      <xdr:col>8</xdr:col>
      <xdr:colOff>143622</xdr:colOff>
      <xdr:row>17</xdr:row>
      <xdr:rowOff>7549</xdr:rowOff>
    </xdr:to>
    <xdr:grpSp>
      <xdr:nvGrpSpPr>
        <xdr:cNvPr id="14" name="Grupo 13">
          <a:extLst>
            <a:ext uri="{FF2B5EF4-FFF2-40B4-BE49-F238E27FC236}">
              <a16:creationId xmlns:a16="http://schemas.microsoft.com/office/drawing/2014/main" id="{00000000-0008-0000-0C00-00000E000000}"/>
            </a:ext>
          </a:extLst>
        </xdr:cNvPr>
        <xdr:cNvGrpSpPr/>
      </xdr:nvGrpSpPr>
      <xdr:grpSpPr>
        <a:xfrm>
          <a:off x="5560219" y="1000125"/>
          <a:ext cx="1938291" cy="1439474"/>
          <a:chOff x="9214222" y="1391129"/>
          <a:chExt cx="2810622" cy="1504335"/>
        </a:xfrm>
      </xdr:grpSpPr>
      <xdr:grpSp>
        <xdr:nvGrpSpPr>
          <xdr:cNvPr id="15" name="Grupo 14">
            <a:hlinkClick xmlns:r="http://schemas.openxmlformats.org/officeDocument/2006/relationships" r:id="rId2"/>
            <a:extLst>
              <a:ext uri="{FF2B5EF4-FFF2-40B4-BE49-F238E27FC236}">
                <a16:creationId xmlns:a16="http://schemas.microsoft.com/office/drawing/2014/main" id="{00000000-0008-0000-0C00-00000F000000}"/>
              </a:ext>
            </a:extLst>
          </xdr:cNvPr>
          <xdr:cNvGrpSpPr/>
        </xdr:nvGrpSpPr>
        <xdr:grpSpPr>
          <a:xfrm>
            <a:off x="9214222" y="1404734"/>
            <a:ext cx="778111" cy="1490730"/>
            <a:chOff x="8709958" y="1404734"/>
            <a:chExt cx="778111" cy="1490730"/>
          </a:xfrm>
        </xdr:grpSpPr>
        <xdr:pic>
          <xdr:nvPicPr>
            <xdr:cNvPr id="19" name="Gráfico 1">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16" name="Grupo 15">
            <a:hlinkClick xmlns:r="http://schemas.openxmlformats.org/officeDocument/2006/relationships" r:id="rId5"/>
            <a:extLst>
              <a:ext uri="{FF2B5EF4-FFF2-40B4-BE49-F238E27FC236}">
                <a16:creationId xmlns:a16="http://schemas.microsoft.com/office/drawing/2014/main" id="{00000000-0008-0000-0C00-000010000000}"/>
              </a:ext>
            </a:extLst>
          </xdr:cNvPr>
          <xdr:cNvGrpSpPr/>
        </xdr:nvGrpSpPr>
        <xdr:grpSpPr>
          <a:xfrm>
            <a:off x="10760848" y="1391129"/>
            <a:ext cx="1263996" cy="1499853"/>
            <a:chOff x="10256584" y="1391129"/>
            <a:chExt cx="1263996" cy="1499853"/>
          </a:xfrm>
        </xdr:grpSpPr>
        <xdr:pic>
          <xdr:nvPicPr>
            <xdr:cNvPr id="17" name="Gráfico 12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1</xdr:col>
      <xdr:colOff>-1</xdr:colOff>
      <xdr:row>51</xdr:row>
      <xdr:rowOff>152399</xdr:rowOff>
    </xdr:from>
    <xdr:to>
      <xdr:col>8</xdr:col>
      <xdr:colOff>42333</xdr:colOff>
      <xdr:row>68</xdr:row>
      <xdr:rowOff>59267</xdr:rowOff>
    </xdr:to>
    <xdr:graphicFrame macro="">
      <xdr:nvGraphicFramePr>
        <xdr:cNvPr id="6" name="Gráfico 5">
          <a:extLst>
            <a:ext uri="{FF2B5EF4-FFF2-40B4-BE49-F238E27FC236}">
              <a16:creationId xmlns:a16="http://schemas.microsoft.com/office/drawing/2014/main" id="{06AC2180-955B-43AD-72E2-F89C4B0947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640292</xdr:colOff>
      <xdr:row>53</xdr:row>
      <xdr:rowOff>14817</xdr:rowOff>
    </xdr:from>
    <xdr:to>
      <xdr:col>16</xdr:col>
      <xdr:colOff>830792</xdr:colOff>
      <xdr:row>69</xdr:row>
      <xdr:rowOff>133351</xdr:rowOff>
    </xdr:to>
    <xdr:graphicFrame macro="">
      <xdr:nvGraphicFramePr>
        <xdr:cNvPr id="7" name="Gráfico 6">
          <a:extLst>
            <a:ext uri="{FF2B5EF4-FFF2-40B4-BE49-F238E27FC236}">
              <a16:creationId xmlns:a16="http://schemas.microsoft.com/office/drawing/2014/main" id="{CFBD3C1C-D6EE-1582-C4B8-33E616559D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238125</xdr:colOff>
      <xdr:row>53</xdr:row>
      <xdr:rowOff>14817</xdr:rowOff>
    </xdr:from>
    <xdr:to>
      <xdr:col>22</xdr:col>
      <xdr:colOff>809625</xdr:colOff>
      <xdr:row>69</xdr:row>
      <xdr:rowOff>133351</xdr:rowOff>
    </xdr:to>
    <xdr:graphicFrame macro="">
      <xdr:nvGraphicFramePr>
        <xdr:cNvPr id="8" name="Gráfico 7">
          <a:extLst>
            <a:ext uri="{FF2B5EF4-FFF2-40B4-BE49-F238E27FC236}">
              <a16:creationId xmlns:a16="http://schemas.microsoft.com/office/drawing/2014/main" id="{D90C6AED-9DD5-03F9-2719-A4F7AAFACD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52916</xdr:colOff>
      <xdr:row>53</xdr:row>
      <xdr:rowOff>31750</xdr:rowOff>
    </xdr:from>
    <xdr:to>
      <xdr:col>26</xdr:col>
      <xdr:colOff>878416</xdr:colOff>
      <xdr:row>69</xdr:row>
      <xdr:rowOff>137583</xdr:rowOff>
    </xdr:to>
    <xdr:graphicFrame macro="">
      <xdr:nvGraphicFramePr>
        <xdr:cNvPr id="9" name="Gráfico 8">
          <a:extLst>
            <a:ext uri="{FF2B5EF4-FFF2-40B4-BE49-F238E27FC236}">
              <a16:creationId xmlns:a16="http://schemas.microsoft.com/office/drawing/2014/main" id="{FD51A63C-C05C-FC72-ECAC-E1BAF024F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366600</xdr:colOff>
      <xdr:row>16</xdr:row>
      <xdr:rowOff>55479</xdr:rowOff>
    </xdr:to>
    <xdr:pic>
      <xdr:nvPicPr>
        <xdr:cNvPr id="3" name="13 Imagen">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6850" cy="248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435734</xdr:colOff>
      <xdr:row>47</xdr:row>
      <xdr:rowOff>7355</xdr:rowOff>
    </xdr:from>
    <xdr:to>
      <xdr:col>9</xdr:col>
      <xdr:colOff>432955</xdr:colOff>
      <xdr:row>185</xdr:row>
      <xdr:rowOff>138545</xdr:rowOff>
    </xdr:to>
    <mc:AlternateContent xmlns:mc="http://schemas.openxmlformats.org/markup-compatibility/2006">
      <mc:Choice xmlns:cx4="http://schemas.microsoft.com/office/drawing/2016/5/10/chartex" Requires="cx4">
        <xdr:graphicFrame macro="">
          <xdr:nvGraphicFramePr>
            <xdr:cNvPr id="12" name="Gráfico 11">
              <a:extLst>
                <a:ext uri="{FF2B5EF4-FFF2-40B4-BE49-F238E27FC236}">
                  <a16:creationId xmlns:a16="http://schemas.microsoft.com/office/drawing/2014/main" id="{016CD2A3-89E3-4801-A22A-AE1363C39B1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35734" y="9068805"/>
              <a:ext cx="10500121" cy="1299946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9</xdr:col>
      <xdr:colOff>675409</xdr:colOff>
      <xdr:row>90</xdr:row>
      <xdr:rowOff>138547</xdr:rowOff>
    </xdr:from>
    <xdr:to>
      <xdr:col>17</xdr:col>
      <xdr:colOff>710046</xdr:colOff>
      <xdr:row>185</xdr:row>
      <xdr:rowOff>138547</xdr:rowOff>
    </xdr:to>
    <mc:AlternateContent xmlns:mc="http://schemas.openxmlformats.org/markup-compatibility/2006">
      <mc:Choice xmlns:cx4="http://schemas.microsoft.com/office/drawing/2016/5/10/chartex" Requires="cx4">
        <xdr:graphicFrame macro="">
          <xdr:nvGraphicFramePr>
            <xdr:cNvPr id="13" name="Gráfico 12">
              <a:extLst>
                <a:ext uri="{FF2B5EF4-FFF2-40B4-BE49-F238E27FC236}">
                  <a16:creationId xmlns:a16="http://schemas.microsoft.com/office/drawing/2014/main" id="{CC9E6632-6F72-4642-BBF1-27AE758E94D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184659" y="15372197"/>
              <a:ext cx="11378912" cy="66960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9</xdr:col>
      <xdr:colOff>675409</xdr:colOff>
      <xdr:row>46</xdr:row>
      <xdr:rowOff>169720</xdr:rowOff>
    </xdr:from>
    <xdr:to>
      <xdr:col>17</xdr:col>
      <xdr:colOff>710046</xdr:colOff>
      <xdr:row>89</xdr:row>
      <xdr:rowOff>83129</xdr:rowOff>
    </xdr:to>
    <mc:AlternateContent xmlns:mc="http://schemas.openxmlformats.org/markup-compatibility/2006">
      <mc:Choice xmlns:cx4="http://schemas.microsoft.com/office/drawing/2016/5/10/chartex" Requires="cx4">
        <xdr:graphicFrame macro="">
          <xdr:nvGraphicFramePr>
            <xdr:cNvPr id="14" name="Gráfico 13">
              <a:extLst>
                <a:ext uri="{FF2B5EF4-FFF2-40B4-BE49-F238E27FC236}">
                  <a16:creationId xmlns:a16="http://schemas.microsoft.com/office/drawing/2014/main" id="{7244D603-B4E6-4979-A69F-961CC1CE4B3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1184659" y="9056545"/>
              <a:ext cx="11378912" cy="6107834"/>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6</xdr:col>
      <xdr:colOff>0</xdr:colOff>
      <xdr:row>7</xdr:row>
      <xdr:rowOff>0</xdr:rowOff>
    </xdr:from>
    <xdr:to>
      <xdr:col>8</xdr:col>
      <xdr:colOff>143622</xdr:colOff>
      <xdr:row>17</xdr:row>
      <xdr:rowOff>7549</xdr:rowOff>
    </xdr:to>
    <xdr:grpSp>
      <xdr:nvGrpSpPr>
        <xdr:cNvPr id="17" name="Grupo 16">
          <a:extLst>
            <a:ext uri="{FF2B5EF4-FFF2-40B4-BE49-F238E27FC236}">
              <a16:creationId xmlns:a16="http://schemas.microsoft.com/office/drawing/2014/main" id="{00000000-0008-0000-0D00-000011000000}"/>
            </a:ext>
          </a:extLst>
        </xdr:cNvPr>
        <xdr:cNvGrpSpPr/>
      </xdr:nvGrpSpPr>
      <xdr:grpSpPr>
        <a:xfrm>
          <a:off x="7924800" y="1066800"/>
          <a:ext cx="2274047" cy="1534724"/>
          <a:chOff x="9214222" y="1391129"/>
          <a:chExt cx="2810622" cy="1504335"/>
        </a:xfrm>
      </xdr:grpSpPr>
      <xdr:grpSp>
        <xdr:nvGrpSpPr>
          <xdr:cNvPr id="18" name="Grupo 17">
            <a:hlinkClick xmlns:r="http://schemas.openxmlformats.org/officeDocument/2006/relationships" r:id="rId5"/>
            <a:extLst>
              <a:ext uri="{FF2B5EF4-FFF2-40B4-BE49-F238E27FC236}">
                <a16:creationId xmlns:a16="http://schemas.microsoft.com/office/drawing/2014/main" id="{00000000-0008-0000-0D00-000012000000}"/>
              </a:ext>
            </a:extLst>
          </xdr:cNvPr>
          <xdr:cNvGrpSpPr/>
        </xdr:nvGrpSpPr>
        <xdr:grpSpPr>
          <a:xfrm>
            <a:off x="9214222" y="1404734"/>
            <a:ext cx="778111" cy="1490730"/>
            <a:chOff x="8709958" y="1404734"/>
            <a:chExt cx="778111" cy="1490730"/>
          </a:xfrm>
        </xdr:grpSpPr>
        <xdr:pic>
          <xdr:nvPicPr>
            <xdr:cNvPr id="22" name="Gráfico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8713375" y="1404734"/>
              <a:ext cx="774694" cy="1126425"/>
            </a:xfrm>
            <a:prstGeom prst="rect">
              <a:avLst/>
            </a:prstGeom>
          </xdr:spPr>
        </xdr:pic>
        <xdr:sp macro="" textlink="">
          <xdr:nvSpPr>
            <xdr:cNvPr id="23" name="CuadroTexto 22">
              <a:extLst>
                <a:ext uri="{FF2B5EF4-FFF2-40B4-BE49-F238E27FC236}">
                  <a16:creationId xmlns:a16="http://schemas.microsoft.com/office/drawing/2014/main" id="{00000000-0008-0000-0D00-000017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19" name="Grupo 18">
            <a:hlinkClick xmlns:r="http://schemas.openxmlformats.org/officeDocument/2006/relationships" r:id="rId8"/>
            <a:extLst>
              <a:ext uri="{FF2B5EF4-FFF2-40B4-BE49-F238E27FC236}">
                <a16:creationId xmlns:a16="http://schemas.microsoft.com/office/drawing/2014/main" id="{00000000-0008-0000-0D00-000013000000}"/>
              </a:ext>
            </a:extLst>
          </xdr:cNvPr>
          <xdr:cNvGrpSpPr/>
        </xdr:nvGrpSpPr>
        <xdr:grpSpPr>
          <a:xfrm>
            <a:off x="10760848" y="1391129"/>
            <a:ext cx="1263996" cy="1499853"/>
            <a:chOff x="10256584" y="1391129"/>
            <a:chExt cx="1263996" cy="1499853"/>
          </a:xfrm>
        </xdr:grpSpPr>
        <xdr:pic>
          <xdr:nvPicPr>
            <xdr:cNvPr id="20" name="Gráfico 126">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0256584" y="1391129"/>
              <a:ext cx="1263996" cy="1126425"/>
            </a:xfrm>
            <a:prstGeom prst="rect">
              <a:avLst/>
            </a:prstGeom>
          </xdr:spPr>
        </xdr:pic>
        <xdr:sp macro="" textlink="">
          <xdr:nvSpPr>
            <xdr:cNvPr id="21" name="CuadroTexto 20">
              <a:extLst>
                <a:ext uri="{FF2B5EF4-FFF2-40B4-BE49-F238E27FC236}">
                  <a16:creationId xmlns:a16="http://schemas.microsoft.com/office/drawing/2014/main" id="{00000000-0008-0000-0D00-000015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1447461</xdr:colOff>
      <xdr:row>16</xdr:row>
      <xdr:rowOff>59289</xdr:rowOff>
    </xdr:to>
    <xdr:pic>
      <xdr:nvPicPr>
        <xdr:cNvPr id="2" name="13 Imagen">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6850" cy="248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231323</xdr:colOff>
      <xdr:row>7</xdr:row>
      <xdr:rowOff>0</xdr:rowOff>
    </xdr:from>
    <xdr:to>
      <xdr:col>19</xdr:col>
      <xdr:colOff>266088</xdr:colOff>
      <xdr:row>17</xdr:row>
      <xdr:rowOff>7549</xdr:rowOff>
    </xdr:to>
    <xdr:grpSp>
      <xdr:nvGrpSpPr>
        <xdr:cNvPr id="12" name="Grupo 11">
          <a:extLst>
            <a:ext uri="{FF2B5EF4-FFF2-40B4-BE49-F238E27FC236}">
              <a16:creationId xmlns:a16="http://schemas.microsoft.com/office/drawing/2014/main" id="{00000000-0008-0000-0E00-00000C000000}"/>
            </a:ext>
          </a:extLst>
        </xdr:cNvPr>
        <xdr:cNvGrpSpPr/>
      </xdr:nvGrpSpPr>
      <xdr:grpSpPr>
        <a:xfrm>
          <a:off x="8308523" y="1066800"/>
          <a:ext cx="3997165" cy="1534724"/>
          <a:chOff x="9214222" y="1391129"/>
          <a:chExt cx="2810622" cy="1504335"/>
        </a:xfrm>
      </xdr:grpSpPr>
      <xdr:grpSp>
        <xdr:nvGrpSpPr>
          <xdr:cNvPr id="13" name="Grupo 12">
            <a:hlinkClick xmlns:r="http://schemas.openxmlformats.org/officeDocument/2006/relationships" r:id="rId2"/>
            <a:extLst>
              <a:ext uri="{FF2B5EF4-FFF2-40B4-BE49-F238E27FC236}">
                <a16:creationId xmlns:a16="http://schemas.microsoft.com/office/drawing/2014/main" id="{00000000-0008-0000-0E00-00000D000000}"/>
              </a:ext>
            </a:extLst>
          </xdr:cNvPr>
          <xdr:cNvGrpSpPr/>
        </xdr:nvGrpSpPr>
        <xdr:grpSpPr>
          <a:xfrm>
            <a:off x="9214222" y="1404734"/>
            <a:ext cx="778111" cy="1490730"/>
            <a:chOff x="8709958" y="1404734"/>
            <a:chExt cx="778111" cy="1490730"/>
          </a:xfrm>
        </xdr:grpSpPr>
        <xdr:pic>
          <xdr:nvPicPr>
            <xdr:cNvPr id="17" name="Gráfico 1">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18" name="CuadroTexto 17">
              <a:extLst>
                <a:ext uri="{FF2B5EF4-FFF2-40B4-BE49-F238E27FC236}">
                  <a16:creationId xmlns:a16="http://schemas.microsoft.com/office/drawing/2014/main" id="{00000000-0008-0000-0E00-000012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14" name="Grupo 13">
            <a:hlinkClick xmlns:r="http://schemas.openxmlformats.org/officeDocument/2006/relationships" r:id="rId5"/>
            <a:extLst>
              <a:ext uri="{FF2B5EF4-FFF2-40B4-BE49-F238E27FC236}">
                <a16:creationId xmlns:a16="http://schemas.microsoft.com/office/drawing/2014/main" id="{00000000-0008-0000-0E00-00000E000000}"/>
              </a:ext>
            </a:extLst>
          </xdr:cNvPr>
          <xdr:cNvGrpSpPr/>
        </xdr:nvGrpSpPr>
        <xdr:grpSpPr>
          <a:xfrm>
            <a:off x="10760848" y="1391129"/>
            <a:ext cx="1263996" cy="1499853"/>
            <a:chOff x="10256584" y="1391129"/>
            <a:chExt cx="1263996" cy="1499853"/>
          </a:xfrm>
        </xdr:grpSpPr>
        <xdr:pic>
          <xdr:nvPicPr>
            <xdr:cNvPr id="15" name="Gráfico 126">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16" name="CuadroTexto 15">
              <a:extLst>
                <a:ext uri="{FF2B5EF4-FFF2-40B4-BE49-F238E27FC236}">
                  <a16:creationId xmlns:a16="http://schemas.microsoft.com/office/drawing/2014/main" id="{00000000-0008-0000-0E00-000010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23813</xdr:rowOff>
    </xdr:from>
    <xdr:to>
      <xdr:col>4</xdr:col>
      <xdr:colOff>583407</xdr:colOff>
      <xdr:row>13</xdr:row>
      <xdr:rowOff>1459</xdr:rowOff>
    </xdr:to>
    <xdr:pic>
      <xdr:nvPicPr>
        <xdr:cNvPr id="15" name="14 Imagen">
          <a:extLst>
            <a:ext uri="{FF2B5EF4-FFF2-40B4-BE49-F238E27FC236}">
              <a16:creationId xmlns:a16="http://schemas.microsoft.com/office/drawing/2014/main" id="{00000000-0008-0000-0100-00000F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23813"/>
          <a:ext cx="3631407" cy="245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1075764</xdr:colOff>
      <xdr:row>4</xdr:row>
      <xdr:rowOff>78442</xdr:rowOff>
    </xdr:from>
    <xdr:to>
      <xdr:col>7</xdr:col>
      <xdr:colOff>76386</xdr:colOff>
      <xdr:row>12</xdr:row>
      <xdr:rowOff>58777</xdr:rowOff>
    </xdr:to>
    <xdr:grpSp>
      <xdr:nvGrpSpPr>
        <xdr:cNvPr id="8" name="Grupo 7">
          <a:extLst>
            <a:ext uri="{FF2B5EF4-FFF2-40B4-BE49-F238E27FC236}">
              <a16:creationId xmlns:a16="http://schemas.microsoft.com/office/drawing/2014/main" id="{00000000-0008-0000-0100-000008000000}"/>
            </a:ext>
          </a:extLst>
        </xdr:cNvPr>
        <xdr:cNvGrpSpPr/>
      </xdr:nvGrpSpPr>
      <xdr:grpSpPr>
        <a:xfrm>
          <a:off x="6704292" y="795618"/>
          <a:ext cx="2986741" cy="1414688"/>
          <a:chOff x="9214222" y="1391129"/>
          <a:chExt cx="2810622" cy="1504335"/>
        </a:xfrm>
      </xdr:grpSpPr>
      <xdr:grpSp>
        <xdr:nvGrpSpPr>
          <xdr:cNvPr id="9" name="Grupo 8">
            <a:hlinkClick xmlns:r="http://schemas.openxmlformats.org/officeDocument/2006/relationships" r:id="rId2"/>
            <a:extLst>
              <a:ext uri="{FF2B5EF4-FFF2-40B4-BE49-F238E27FC236}">
                <a16:creationId xmlns:a16="http://schemas.microsoft.com/office/drawing/2014/main" id="{00000000-0008-0000-0100-000009000000}"/>
              </a:ext>
            </a:extLst>
          </xdr:cNvPr>
          <xdr:cNvGrpSpPr/>
        </xdr:nvGrpSpPr>
        <xdr:grpSpPr>
          <a:xfrm>
            <a:off x="9214222" y="1404734"/>
            <a:ext cx="778111" cy="1490730"/>
            <a:chOff x="8709958" y="1404734"/>
            <a:chExt cx="778111" cy="1490730"/>
          </a:xfrm>
        </xdr:grpSpPr>
        <xdr:pic>
          <xdr:nvPicPr>
            <xdr:cNvPr id="16" name="Gráfico 1">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10" name="Grupo 9">
            <a:hlinkClick xmlns:r="http://schemas.openxmlformats.org/officeDocument/2006/relationships" r:id="rId5"/>
            <a:extLst>
              <a:ext uri="{FF2B5EF4-FFF2-40B4-BE49-F238E27FC236}">
                <a16:creationId xmlns:a16="http://schemas.microsoft.com/office/drawing/2014/main" id="{00000000-0008-0000-0100-00000A000000}"/>
              </a:ext>
            </a:extLst>
          </xdr:cNvPr>
          <xdr:cNvGrpSpPr/>
        </xdr:nvGrpSpPr>
        <xdr:grpSpPr>
          <a:xfrm>
            <a:off x="10760848" y="1391129"/>
            <a:ext cx="1263996" cy="1499853"/>
            <a:chOff x="10256584" y="1391129"/>
            <a:chExt cx="1263996" cy="1499853"/>
          </a:xfrm>
        </xdr:grpSpPr>
        <xdr:pic>
          <xdr:nvPicPr>
            <xdr:cNvPr id="12" name="Gráfico 126">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11907</xdr:colOff>
      <xdr:row>0</xdr:row>
      <xdr:rowOff>0</xdr:rowOff>
    </xdr:from>
    <xdr:to>
      <xdr:col>2</xdr:col>
      <xdr:colOff>1095376</xdr:colOff>
      <xdr:row>16</xdr:row>
      <xdr:rowOff>1458</xdr:rowOff>
    </xdr:to>
    <xdr:pic>
      <xdr:nvPicPr>
        <xdr:cNvPr id="2" name="1 Imagen">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11907" y="0"/>
          <a:ext cx="3636169" cy="2420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3910858</xdr:colOff>
      <xdr:row>5</xdr:row>
      <xdr:rowOff>56027</xdr:rowOff>
    </xdr:from>
    <xdr:to>
      <xdr:col>4</xdr:col>
      <xdr:colOff>1129745</xdr:colOff>
      <xdr:row>15</xdr:row>
      <xdr:rowOff>2745</xdr:rowOff>
    </xdr:to>
    <xdr:grpSp>
      <xdr:nvGrpSpPr>
        <xdr:cNvPr id="9" name="Grupo 8">
          <a:extLst>
            <a:ext uri="{FF2B5EF4-FFF2-40B4-BE49-F238E27FC236}">
              <a16:creationId xmlns:a16="http://schemas.microsoft.com/office/drawing/2014/main" id="{00000000-0008-0000-0200-000009000000}"/>
            </a:ext>
          </a:extLst>
        </xdr:cNvPr>
        <xdr:cNvGrpSpPr/>
      </xdr:nvGrpSpPr>
      <xdr:grpSpPr>
        <a:xfrm>
          <a:off x="6581033" y="748754"/>
          <a:ext cx="3072432" cy="1332173"/>
          <a:chOff x="9214222" y="1391129"/>
          <a:chExt cx="2810622" cy="1504335"/>
        </a:xfrm>
      </xdr:grpSpPr>
      <xdr:grpSp>
        <xdr:nvGrpSpPr>
          <xdr:cNvPr id="10" name="Grupo 9">
            <a:hlinkClick xmlns:r="http://schemas.openxmlformats.org/officeDocument/2006/relationships" r:id="rId2"/>
            <a:extLst>
              <a:ext uri="{FF2B5EF4-FFF2-40B4-BE49-F238E27FC236}">
                <a16:creationId xmlns:a16="http://schemas.microsoft.com/office/drawing/2014/main" id="{00000000-0008-0000-0200-00000A000000}"/>
              </a:ext>
            </a:extLst>
          </xdr:cNvPr>
          <xdr:cNvGrpSpPr/>
        </xdr:nvGrpSpPr>
        <xdr:grpSpPr>
          <a:xfrm>
            <a:off x="9214222" y="1404734"/>
            <a:ext cx="778111" cy="1490730"/>
            <a:chOff x="8709958" y="1404734"/>
            <a:chExt cx="778111" cy="1490730"/>
          </a:xfrm>
        </xdr:grpSpPr>
        <xdr:pic>
          <xdr:nvPicPr>
            <xdr:cNvPr id="14" name="Gráfico 1">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11" name="Grupo 10">
            <a:hlinkClick xmlns:r="http://schemas.openxmlformats.org/officeDocument/2006/relationships" r:id="rId5"/>
            <a:extLst>
              <a:ext uri="{FF2B5EF4-FFF2-40B4-BE49-F238E27FC236}">
                <a16:creationId xmlns:a16="http://schemas.microsoft.com/office/drawing/2014/main" id="{00000000-0008-0000-0200-00000B000000}"/>
              </a:ext>
            </a:extLst>
          </xdr:cNvPr>
          <xdr:cNvGrpSpPr/>
        </xdr:nvGrpSpPr>
        <xdr:grpSpPr>
          <a:xfrm>
            <a:off x="10760848" y="1391129"/>
            <a:ext cx="1263996" cy="1499853"/>
            <a:chOff x="10256584" y="1391129"/>
            <a:chExt cx="1263996" cy="1499853"/>
          </a:xfrm>
        </xdr:grpSpPr>
        <xdr:pic>
          <xdr:nvPicPr>
            <xdr:cNvPr id="12" name="Gráfico 126">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3634810" cy="2466052"/>
    <xdr:pic>
      <xdr:nvPicPr>
        <xdr:cNvPr id="16" name="15 Imagen">
          <a:extLst>
            <a:ext uri="{FF2B5EF4-FFF2-40B4-BE49-F238E27FC236}">
              <a16:creationId xmlns:a16="http://schemas.microsoft.com/office/drawing/2014/main" id="{00000000-0008-0000-0300-000010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1407" cy="24541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1098177</xdr:colOff>
      <xdr:row>5</xdr:row>
      <xdr:rowOff>69634</xdr:rowOff>
    </xdr:from>
    <xdr:to>
      <xdr:col>6</xdr:col>
      <xdr:colOff>453141</xdr:colOff>
      <xdr:row>15</xdr:row>
      <xdr:rowOff>2747</xdr:rowOff>
    </xdr:to>
    <xdr:grpSp>
      <xdr:nvGrpSpPr>
        <xdr:cNvPr id="10" name="Grupo 9">
          <a:hlinkClick xmlns:r="http://schemas.openxmlformats.org/officeDocument/2006/relationships" r:id="rId2"/>
          <a:extLst>
            <a:ext uri="{FF2B5EF4-FFF2-40B4-BE49-F238E27FC236}">
              <a16:creationId xmlns:a16="http://schemas.microsoft.com/office/drawing/2014/main" id="{00000000-0008-0000-0300-00000A000000}"/>
            </a:ext>
          </a:extLst>
        </xdr:cNvPr>
        <xdr:cNvGrpSpPr/>
      </xdr:nvGrpSpPr>
      <xdr:grpSpPr>
        <a:xfrm>
          <a:off x="6548065" y="780834"/>
          <a:ext cx="855151" cy="1365038"/>
          <a:chOff x="8709958" y="1404734"/>
          <a:chExt cx="778111" cy="1490730"/>
        </a:xfrm>
      </xdr:grpSpPr>
      <xdr:pic>
        <xdr:nvPicPr>
          <xdr:cNvPr id="14" name="Gráfico 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64520</xdr:colOff>
      <xdr:row>16</xdr:row>
      <xdr:rowOff>59289</xdr:rowOff>
    </xdr:to>
    <xdr:pic>
      <xdr:nvPicPr>
        <xdr:cNvPr id="12" name="15 Imagen">
          <a:extLst>
            <a:ext uri="{FF2B5EF4-FFF2-40B4-BE49-F238E27FC236}">
              <a16:creationId xmlns:a16="http://schemas.microsoft.com/office/drawing/2014/main" id="{00000000-0008-0000-0400-00000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27325" cy="248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1523997</xdr:colOff>
      <xdr:row>7</xdr:row>
      <xdr:rowOff>2</xdr:rowOff>
    </xdr:from>
    <xdr:to>
      <xdr:col>6</xdr:col>
      <xdr:colOff>1191369</xdr:colOff>
      <xdr:row>17</xdr:row>
      <xdr:rowOff>7551</xdr:rowOff>
    </xdr:to>
    <xdr:grpSp>
      <xdr:nvGrpSpPr>
        <xdr:cNvPr id="33" name="Grupo 32">
          <a:extLst>
            <a:ext uri="{FF2B5EF4-FFF2-40B4-BE49-F238E27FC236}">
              <a16:creationId xmlns:a16="http://schemas.microsoft.com/office/drawing/2014/main" id="{00000000-0008-0000-0400-000021000000}"/>
            </a:ext>
          </a:extLst>
        </xdr:cNvPr>
        <xdr:cNvGrpSpPr/>
      </xdr:nvGrpSpPr>
      <xdr:grpSpPr>
        <a:xfrm>
          <a:off x="10178140" y="1047752"/>
          <a:ext cx="2957125" cy="1507510"/>
          <a:chOff x="9214222" y="1391129"/>
          <a:chExt cx="2810622" cy="1504335"/>
        </a:xfrm>
      </xdr:grpSpPr>
      <xdr:grpSp>
        <xdr:nvGrpSpPr>
          <xdr:cNvPr id="34" name="Grupo 33">
            <a:hlinkClick xmlns:r="http://schemas.openxmlformats.org/officeDocument/2006/relationships" r:id="rId2"/>
            <a:extLst>
              <a:ext uri="{FF2B5EF4-FFF2-40B4-BE49-F238E27FC236}">
                <a16:creationId xmlns:a16="http://schemas.microsoft.com/office/drawing/2014/main" id="{00000000-0008-0000-0400-000022000000}"/>
              </a:ext>
            </a:extLst>
          </xdr:cNvPr>
          <xdr:cNvGrpSpPr/>
        </xdr:nvGrpSpPr>
        <xdr:grpSpPr>
          <a:xfrm>
            <a:off x="9214222" y="1404734"/>
            <a:ext cx="778111" cy="1490730"/>
            <a:chOff x="8709958" y="1404734"/>
            <a:chExt cx="778111" cy="1490730"/>
          </a:xfrm>
        </xdr:grpSpPr>
        <xdr:pic>
          <xdr:nvPicPr>
            <xdr:cNvPr id="38" name="Gráfico 1">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35" name="Grupo 34">
            <a:hlinkClick xmlns:r="http://schemas.openxmlformats.org/officeDocument/2006/relationships" r:id="rId5"/>
            <a:extLst>
              <a:ext uri="{FF2B5EF4-FFF2-40B4-BE49-F238E27FC236}">
                <a16:creationId xmlns:a16="http://schemas.microsoft.com/office/drawing/2014/main" id="{00000000-0008-0000-0400-000023000000}"/>
              </a:ext>
            </a:extLst>
          </xdr:cNvPr>
          <xdr:cNvGrpSpPr/>
        </xdr:nvGrpSpPr>
        <xdr:grpSpPr>
          <a:xfrm>
            <a:off x="10760848" y="1391129"/>
            <a:ext cx="1263996" cy="1499853"/>
            <a:chOff x="10256584" y="1391129"/>
            <a:chExt cx="1263996" cy="1499853"/>
          </a:xfrm>
        </xdr:grpSpPr>
        <xdr:pic>
          <xdr:nvPicPr>
            <xdr:cNvPr id="36" name="Gráfico 126">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4</xdr:col>
      <xdr:colOff>730249</xdr:colOff>
      <xdr:row>22</xdr:row>
      <xdr:rowOff>39006</xdr:rowOff>
    </xdr:from>
    <xdr:to>
      <xdr:col>11</xdr:col>
      <xdr:colOff>1787071</xdr:colOff>
      <xdr:row>46</xdr:row>
      <xdr:rowOff>36285</xdr:rowOff>
    </xdr:to>
    <xdr:graphicFrame macro="">
      <xdr:nvGraphicFramePr>
        <xdr:cNvPr id="4" name="Gráfico 3">
          <a:extLst>
            <a:ext uri="{FF2B5EF4-FFF2-40B4-BE49-F238E27FC236}">
              <a16:creationId xmlns:a16="http://schemas.microsoft.com/office/drawing/2014/main" id="{2264B39F-7BF7-9C00-28D2-2CD36D21DE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1590790</xdr:colOff>
      <xdr:row>16</xdr:row>
      <xdr:rowOff>59289</xdr:rowOff>
    </xdr:to>
    <xdr:pic>
      <xdr:nvPicPr>
        <xdr:cNvPr id="16" name="15 Imagen">
          <a:extLst>
            <a:ext uri="{FF2B5EF4-FFF2-40B4-BE49-F238E27FC236}">
              <a16:creationId xmlns:a16="http://schemas.microsoft.com/office/drawing/2014/main" id="{00000000-0008-0000-0500-000010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1407" cy="245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13607</xdr:colOff>
      <xdr:row>7</xdr:row>
      <xdr:rowOff>0</xdr:rowOff>
    </xdr:from>
    <xdr:to>
      <xdr:col>6</xdr:col>
      <xdr:colOff>2824229</xdr:colOff>
      <xdr:row>17</xdr:row>
      <xdr:rowOff>7549</xdr:rowOff>
    </xdr:to>
    <xdr:grpSp>
      <xdr:nvGrpSpPr>
        <xdr:cNvPr id="37" name="Grupo 36">
          <a:extLst>
            <a:ext uri="{FF2B5EF4-FFF2-40B4-BE49-F238E27FC236}">
              <a16:creationId xmlns:a16="http://schemas.microsoft.com/office/drawing/2014/main" id="{00000000-0008-0000-0500-000025000000}"/>
            </a:ext>
          </a:extLst>
        </xdr:cNvPr>
        <xdr:cNvGrpSpPr/>
      </xdr:nvGrpSpPr>
      <xdr:grpSpPr>
        <a:xfrm>
          <a:off x="8977539" y="1047750"/>
          <a:ext cx="2816972" cy="1507510"/>
          <a:chOff x="9214222" y="1391129"/>
          <a:chExt cx="2810622" cy="1504335"/>
        </a:xfrm>
      </xdr:grpSpPr>
      <xdr:grpSp>
        <xdr:nvGrpSpPr>
          <xdr:cNvPr id="38" name="Grupo 37">
            <a:hlinkClick xmlns:r="http://schemas.openxmlformats.org/officeDocument/2006/relationships" r:id="rId2"/>
            <a:extLst>
              <a:ext uri="{FF2B5EF4-FFF2-40B4-BE49-F238E27FC236}">
                <a16:creationId xmlns:a16="http://schemas.microsoft.com/office/drawing/2014/main" id="{00000000-0008-0000-0500-000026000000}"/>
              </a:ext>
            </a:extLst>
          </xdr:cNvPr>
          <xdr:cNvGrpSpPr/>
        </xdr:nvGrpSpPr>
        <xdr:grpSpPr>
          <a:xfrm>
            <a:off x="9214222" y="1404734"/>
            <a:ext cx="778111" cy="1490730"/>
            <a:chOff x="8709958" y="1404734"/>
            <a:chExt cx="778111" cy="1490730"/>
          </a:xfrm>
        </xdr:grpSpPr>
        <xdr:pic>
          <xdr:nvPicPr>
            <xdr:cNvPr id="42" name="Gráfico 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39" name="Grupo 38">
            <a:hlinkClick xmlns:r="http://schemas.openxmlformats.org/officeDocument/2006/relationships" r:id="rId5"/>
            <a:extLst>
              <a:ext uri="{FF2B5EF4-FFF2-40B4-BE49-F238E27FC236}">
                <a16:creationId xmlns:a16="http://schemas.microsoft.com/office/drawing/2014/main" id="{00000000-0008-0000-0500-000027000000}"/>
              </a:ext>
            </a:extLst>
          </xdr:cNvPr>
          <xdr:cNvGrpSpPr/>
        </xdr:nvGrpSpPr>
        <xdr:grpSpPr>
          <a:xfrm>
            <a:off x="10760848" y="1391129"/>
            <a:ext cx="1263996" cy="1499853"/>
            <a:chOff x="10256584" y="1391129"/>
            <a:chExt cx="1263996" cy="1499853"/>
          </a:xfrm>
        </xdr:grpSpPr>
        <xdr:pic>
          <xdr:nvPicPr>
            <xdr:cNvPr id="40" name="Gráfico 126">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4</xdr:col>
      <xdr:colOff>970644</xdr:colOff>
      <xdr:row>21</xdr:row>
      <xdr:rowOff>127000</xdr:rowOff>
    </xdr:from>
    <xdr:to>
      <xdr:col>14</xdr:col>
      <xdr:colOff>979715</xdr:colOff>
      <xdr:row>51</xdr:row>
      <xdr:rowOff>54429</xdr:rowOff>
    </xdr:to>
    <xdr:graphicFrame macro="">
      <xdr:nvGraphicFramePr>
        <xdr:cNvPr id="2" name="Gráfico 1">
          <a:extLst>
            <a:ext uri="{FF2B5EF4-FFF2-40B4-BE49-F238E27FC236}">
              <a16:creationId xmlns:a16="http://schemas.microsoft.com/office/drawing/2014/main" id="{BA68C48E-6B9A-A6B1-DA1B-16FDC208CE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1368993</xdr:colOff>
      <xdr:row>16</xdr:row>
      <xdr:rowOff>59289</xdr:rowOff>
    </xdr:to>
    <xdr:pic>
      <xdr:nvPicPr>
        <xdr:cNvPr id="12" name="11 Imagen">
          <a:extLst>
            <a:ext uri="{FF2B5EF4-FFF2-40B4-BE49-F238E27FC236}">
              <a16:creationId xmlns:a16="http://schemas.microsoft.com/office/drawing/2014/main" id="{00000000-0008-0000-0600-00000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744800" cy="248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1673679</xdr:colOff>
      <xdr:row>7</xdr:row>
      <xdr:rowOff>0</xdr:rowOff>
    </xdr:from>
    <xdr:to>
      <xdr:col>8</xdr:col>
      <xdr:colOff>402158</xdr:colOff>
      <xdr:row>17</xdr:row>
      <xdr:rowOff>7549</xdr:rowOff>
    </xdr:to>
    <xdr:grpSp>
      <xdr:nvGrpSpPr>
        <xdr:cNvPr id="33" name="Grupo 32">
          <a:extLst>
            <a:ext uri="{FF2B5EF4-FFF2-40B4-BE49-F238E27FC236}">
              <a16:creationId xmlns:a16="http://schemas.microsoft.com/office/drawing/2014/main" id="{00000000-0008-0000-0600-000021000000}"/>
            </a:ext>
          </a:extLst>
        </xdr:cNvPr>
        <xdr:cNvGrpSpPr/>
      </xdr:nvGrpSpPr>
      <xdr:grpSpPr>
        <a:xfrm>
          <a:off x="9484179" y="1047750"/>
          <a:ext cx="3014729" cy="1507510"/>
          <a:chOff x="9214222" y="1391129"/>
          <a:chExt cx="2810622" cy="1504335"/>
        </a:xfrm>
      </xdr:grpSpPr>
      <xdr:grpSp>
        <xdr:nvGrpSpPr>
          <xdr:cNvPr id="34" name="Grupo 33">
            <a:hlinkClick xmlns:r="http://schemas.openxmlformats.org/officeDocument/2006/relationships" r:id="rId2"/>
            <a:extLst>
              <a:ext uri="{FF2B5EF4-FFF2-40B4-BE49-F238E27FC236}">
                <a16:creationId xmlns:a16="http://schemas.microsoft.com/office/drawing/2014/main" id="{00000000-0008-0000-0600-000022000000}"/>
              </a:ext>
            </a:extLst>
          </xdr:cNvPr>
          <xdr:cNvGrpSpPr/>
        </xdr:nvGrpSpPr>
        <xdr:grpSpPr>
          <a:xfrm>
            <a:off x="9214222" y="1404734"/>
            <a:ext cx="778111" cy="1490730"/>
            <a:chOff x="8709958" y="1404734"/>
            <a:chExt cx="778111" cy="1490730"/>
          </a:xfrm>
        </xdr:grpSpPr>
        <xdr:pic>
          <xdr:nvPicPr>
            <xdr:cNvPr id="38" name="Gráfico 1">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35" name="Grupo 34">
            <a:hlinkClick xmlns:r="http://schemas.openxmlformats.org/officeDocument/2006/relationships" r:id="rId5"/>
            <a:extLst>
              <a:ext uri="{FF2B5EF4-FFF2-40B4-BE49-F238E27FC236}">
                <a16:creationId xmlns:a16="http://schemas.microsoft.com/office/drawing/2014/main" id="{00000000-0008-0000-0600-000023000000}"/>
              </a:ext>
            </a:extLst>
          </xdr:cNvPr>
          <xdr:cNvGrpSpPr/>
        </xdr:nvGrpSpPr>
        <xdr:grpSpPr>
          <a:xfrm>
            <a:off x="10760848" y="1391129"/>
            <a:ext cx="1263996" cy="1499853"/>
            <a:chOff x="10256584" y="1391129"/>
            <a:chExt cx="1263996" cy="1499853"/>
          </a:xfrm>
        </xdr:grpSpPr>
        <xdr:pic>
          <xdr:nvPicPr>
            <xdr:cNvPr id="36" name="Gráfico 126">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4</xdr:col>
      <xdr:colOff>1025071</xdr:colOff>
      <xdr:row>23</xdr:row>
      <xdr:rowOff>90715</xdr:rowOff>
    </xdr:from>
    <xdr:to>
      <xdr:col>14</xdr:col>
      <xdr:colOff>344715</xdr:colOff>
      <xdr:row>58</xdr:row>
      <xdr:rowOff>108857</xdr:rowOff>
    </xdr:to>
    <xdr:graphicFrame macro="">
      <xdr:nvGraphicFramePr>
        <xdr:cNvPr id="2" name="Gráfico 1">
          <a:extLst>
            <a:ext uri="{FF2B5EF4-FFF2-40B4-BE49-F238E27FC236}">
              <a16:creationId xmlns:a16="http://schemas.microsoft.com/office/drawing/2014/main" id="{BA666D46-FD91-27AA-686F-F5C6F20003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1230653</xdr:colOff>
      <xdr:row>16</xdr:row>
      <xdr:rowOff>59289</xdr:rowOff>
    </xdr:to>
    <xdr:pic>
      <xdr:nvPicPr>
        <xdr:cNvPr id="13" name="12 Imagen">
          <a:extLst>
            <a:ext uri="{FF2B5EF4-FFF2-40B4-BE49-F238E27FC236}">
              <a16:creationId xmlns:a16="http://schemas.microsoft.com/office/drawing/2014/main" id="{00000000-0008-0000-0700-00000D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1407" cy="245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639535</xdr:colOff>
      <xdr:row>7</xdr:row>
      <xdr:rowOff>0</xdr:rowOff>
    </xdr:from>
    <xdr:to>
      <xdr:col>7</xdr:col>
      <xdr:colOff>293300</xdr:colOff>
      <xdr:row>17</xdr:row>
      <xdr:rowOff>7549</xdr:rowOff>
    </xdr:to>
    <xdr:grpSp>
      <xdr:nvGrpSpPr>
        <xdr:cNvPr id="30" name="Grupo 29">
          <a:extLst>
            <a:ext uri="{FF2B5EF4-FFF2-40B4-BE49-F238E27FC236}">
              <a16:creationId xmlns:a16="http://schemas.microsoft.com/office/drawing/2014/main" id="{00000000-0008-0000-0700-00001E000000}"/>
            </a:ext>
          </a:extLst>
        </xdr:cNvPr>
        <xdr:cNvGrpSpPr/>
      </xdr:nvGrpSpPr>
      <xdr:grpSpPr>
        <a:xfrm>
          <a:off x="8664574" y="1047750"/>
          <a:ext cx="2966651" cy="1507510"/>
          <a:chOff x="9214222" y="1391129"/>
          <a:chExt cx="2810622" cy="1504335"/>
        </a:xfrm>
      </xdr:grpSpPr>
      <xdr:grpSp>
        <xdr:nvGrpSpPr>
          <xdr:cNvPr id="31" name="Grupo 30">
            <a:hlinkClick xmlns:r="http://schemas.openxmlformats.org/officeDocument/2006/relationships" r:id="rId2"/>
            <a:extLst>
              <a:ext uri="{FF2B5EF4-FFF2-40B4-BE49-F238E27FC236}">
                <a16:creationId xmlns:a16="http://schemas.microsoft.com/office/drawing/2014/main" id="{00000000-0008-0000-0700-00001F000000}"/>
              </a:ext>
            </a:extLst>
          </xdr:cNvPr>
          <xdr:cNvGrpSpPr/>
        </xdr:nvGrpSpPr>
        <xdr:grpSpPr>
          <a:xfrm>
            <a:off x="9214222" y="1404734"/>
            <a:ext cx="778111" cy="1490730"/>
            <a:chOff x="8709958" y="1404734"/>
            <a:chExt cx="778111" cy="1490730"/>
          </a:xfrm>
        </xdr:grpSpPr>
        <xdr:pic>
          <xdr:nvPicPr>
            <xdr:cNvPr id="35" name="Gráfico 1">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32" name="Grupo 31">
            <a:hlinkClick xmlns:r="http://schemas.openxmlformats.org/officeDocument/2006/relationships" r:id="rId5"/>
            <a:extLst>
              <a:ext uri="{FF2B5EF4-FFF2-40B4-BE49-F238E27FC236}">
                <a16:creationId xmlns:a16="http://schemas.microsoft.com/office/drawing/2014/main" id="{00000000-0008-0000-0700-000020000000}"/>
              </a:ext>
            </a:extLst>
          </xdr:cNvPr>
          <xdr:cNvGrpSpPr/>
        </xdr:nvGrpSpPr>
        <xdr:grpSpPr>
          <a:xfrm>
            <a:off x="10760848" y="1391129"/>
            <a:ext cx="1263996" cy="1499853"/>
            <a:chOff x="10256584" y="1391129"/>
            <a:chExt cx="1263996" cy="1499853"/>
          </a:xfrm>
        </xdr:grpSpPr>
        <xdr:pic>
          <xdr:nvPicPr>
            <xdr:cNvPr id="33" name="Gráfico 126">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4</xdr:col>
      <xdr:colOff>99786</xdr:colOff>
      <xdr:row>24</xdr:row>
      <xdr:rowOff>45356</xdr:rowOff>
    </xdr:from>
    <xdr:to>
      <xdr:col>14</xdr:col>
      <xdr:colOff>1469572</xdr:colOff>
      <xdr:row>64</xdr:row>
      <xdr:rowOff>90714</xdr:rowOff>
    </xdr:to>
    <xdr:graphicFrame macro="">
      <xdr:nvGraphicFramePr>
        <xdr:cNvPr id="2" name="Gráfico 1">
          <a:extLst>
            <a:ext uri="{FF2B5EF4-FFF2-40B4-BE49-F238E27FC236}">
              <a16:creationId xmlns:a16="http://schemas.microsoft.com/office/drawing/2014/main" id="{AAAC4A39-C404-D154-57F2-58766A9554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172583</xdr:colOff>
      <xdr:row>16</xdr:row>
      <xdr:rowOff>59289</xdr:rowOff>
    </xdr:to>
    <xdr:pic>
      <xdr:nvPicPr>
        <xdr:cNvPr id="13" name="12 Imagen">
          <a:extLst>
            <a:ext uri="{FF2B5EF4-FFF2-40B4-BE49-F238E27FC236}">
              <a16:creationId xmlns:a16="http://schemas.microsoft.com/office/drawing/2014/main" id="{00000000-0008-0000-0800-00000D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85"/>
        <a:stretch/>
      </xdr:blipFill>
      <xdr:spPr bwMode="auto">
        <a:xfrm>
          <a:off x="0" y="0"/>
          <a:ext cx="3631407" cy="245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1238254</xdr:colOff>
      <xdr:row>7</xdr:row>
      <xdr:rowOff>0</xdr:rowOff>
    </xdr:from>
    <xdr:to>
      <xdr:col>8</xdr:col>
      <xdr:colOff>919233</xdr:colOff>
      <xdr:row>17</xdr:row>
      <xdr:rowOff>7549</xdr:rowOff>
    </xdr:to>
    <xdr:grpSp>
      <xdr:nvGrpSpPr>
        <xdr:cNvPr id="31" name="Grupo 30">
          <a:extLst>
            <a:ext uri="{FF2B5EF4-FFF2-40B4-BE49-F238E27FC236}">
              <a16:creationId xmlns:a16="http://schemas.microsoft.com/office/drawing/2014/main" id="{00000000-0008-0000-0800-00001F000000}"/>
            </a:ext>
          </a:extLst>
        </xdr:cNvPr>
        <xdr:cNvGrpSpPr/>
      </xdr:nvGrpSpPr>
      <xdr:grpSpPr>
        <a:xfrm>
          <a:off x="9191629" y="1000125"/>
          <a:ext cx="2970279" cy="1439474"/>
          <a:chOff x="9214222" y="1391129"/>
          <a:chExt cx="2810622" cy="1504335"/>
        </a:xfrm>
      </xdr:grpSpPr>
      <xdr:grpSp>
        <xdr:nvGrpSpPr>
          <xdr:cNvPr id="32" name="Grupo 31">
            <a:hlinkClick xmlns:r="http://schemas.openxmlformats.org/officeDocument/2006/relationships" r:id="rId2"/>
            <a:extLst>
              <a:ext uri="{FF2B5EF4-FFF2-40B4-BE49-F238E27FC236}">
                <a16:creationId xmlns:a16="http://schemas.microsoft.com/office/drawing/2014/main" id="{00000000-0008-0000-0800-000020000000}"/>
              </a:ext>
            </a:extLst>
          </xdr:cNvPr>
          <xdr:cNvGrpSpPr/>
        </xdr:nvGrpSpPr>
        <xdr:grpSpPr>
          <a:xfrm>
            <a:off x="9214222" y="1404734"/>
            <a:ext cx="778111" cy="1490730"/>
            <a:chOff x="8709958" y="1404734"/>
            <a:chExt cx="778111" cy="1490730"/>
          </a:xfrm>
        </xdr:grpSpPr>
        <xdr:pic>
          <xdr:nvPicPr>
            <xdr:cNvPr id="36" name="Gráfico 1">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13375" y="1404734"/>
              <a:ext cx="774694" cy="1126425"/>
            </a:xfrm>
            <a:prstGeom prst="rect">
              <a:avLst/>
            </a:prstGeom>
          </xdr:spPr>
        </xdr:pic>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8709958" y="2521323"/>
              <a:ext cx="76341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Índice</a:t>
              </a:r>
            </a:p>
          </xdr:txBody>
        </xdr:sp>
      </xdr:grpSp>
      <xdr:grpSp>
        <xdr:nvGrpSpPr>
          <xdr:cNvPr id="33" name="Grupo 32">
            <a:hlinkClick xmlns:r="http://schemas.openxmlformats.org/officeDocument/2006/relationships" r:id="rId5"/>
            <a:extLst>
              <a:ext uri="{FF2B5EF4-FFF2-40B4-BE49-F238E27FC236}">
                <a16:creationId xmlns:a16="http://schemas.microsoft.com/office/drawing/2014/main" id="{00000000-0008-0000-0800-000021000000}"/>
              </a:ext>
            </a:extLst>
          </xdr:cNvPr>
          <xdr:cNvGrpSpPr/>
        </xdr:nvGrpSpPr>
        <xdr:grpSpPr>
          <a:xfrm>
            <a:off x="10760848" y="1391129"/>
            <a:ext cx="1263996" cy="1499853"/>
            <a:chOff x="10256584" y="1391129"/>
            <a:chExt cx="1263996" cy="1499853"/>
          </a:xfrm>
        </xdr:grpSpPr>
        <xdr:pic>
          <xdr:nvPicPr>
            <xdr:cNvPr id="34" name="Gráfico 126">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0256584" y="1391129"/>
              <a:ext cx="1263996" cy="1126425"/>
            </a:xfrm>
            <a:prstGeom prst="rect">
              <a:avLst/>
            </a:prstGeom>
          </xdr:spPr>
        </xdr:pic>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0437110" y="2516841"/>
              <a:ext cx="9532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800" b="1">
                  <a:solidFill>
                    <a:srgbClr val="2F3D55"/>
                  </a:solidFill>
                </a:rPr>
                <a:t>Informe</a:t>
              </a:r>
            </a:p>
          </xdr:txBody>
        </xdr:sp>
      </xdr:grpSp>
    </xdr:grpSp>
    <xdr:clientData/>
  </xdr:twoCellAnchor>
  <xdr:twoCellAnchor>
    <xdr:from>
      <xdr:col>5</xdr:col>
      <xdr:colOff>235857</xdr:colOff>
      <xdr:row>27</xdr:row>
      <xdr:rowOff>117929</xdr:rowOff>
    </xdr:from>
    <xdr:to>
      <xdr:col>11</xdr:col>
      <xdr:colOff>444500</xdr:colOff>
      <xdr:row>41</xdr:row>
      <xdr:rowOff>18143</xdr:rowOff>
    </xdr:to>
    <xdr:graphicFrame macro="">
      <xdr:nvGraphicFramePr>
        <xdr:cNvPr id="3" name="Gráfico 2">
          <a:extLst>
            <a:ext uri="{FF2B5EF4-FFF2-40B4-BE49-F238E27FC236}">
              <a16:creationId xmlns:a16="http://schemas.microsoft.com/office/drawing/2014/main" id="{83D631A4-3276-932F-8B0C-29DF3519E1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548821</xdr:colOff>
      <xdr:row>27</xdr:row>
      <xdr:rowOff>138793</xdr:rowOff>
    </xdr:from>
    <xdr:to>
      <xdr:col>15</xdr:col>
      <xdr:colOff>1528535</xdr:colOff>
      <xdr:row>43</xdr:row>
      <xdr:rowOff>6350</xdr:rowOff>
    </xdr:to>
    <xdr:graphicFrame macro="">
      <xdr:nvGraphicFramePr>
        <xdr:cNvPr id="7" name="Gráfico 6">
          <a:extLst>
            <a:ext uri="{FF2B5EF4-FFF2-40B4-BE49-F238E27FC236}">
              <a16:creationId xmlns:a16="http://schemas.microsoft.com/office/drawing/2014/main" id="{4D3EF861-C133-67E1-78A4-86D089614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alistaSectorial/Documents/Campetrol/Taladros/2014/Enero/Discovery%20ene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alistaSectorial/AppData/Local/Microsoft/Windows/Temporary%20Internet%20Files/Content.Outlook/OLSY1A1J/Estrella%20Petrolera%20Junio%202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economico/Google%20Drive/2017/Informe%20de%20Taladros/Marzo/Insumos/Sinopec%20-%20Formato%20actualizacion%20Rig%20Count%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alistaSectorial/AppData/Local/Microsoft/Windows/Temporary%20Internet%20Files/Content.Outlook/OLSY1A1J/abril/Estrella%20Energy%20Services-a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critorio/CAMPETROL/CAMPETROL/Informe%20de%20Taladros/2016/agosto/sinopec-a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Taladros"/>
      <sheetName val="INDICACIONES"/>
    </sheetNames>
    <sheetDataSet>
      <sheetData sheetId="0">
        <row r="65">
          <cell r="L65" t="str">
            <v>OPERANDO</v>
          </cell>
        </row>
        <row r="66">
          <cell r="L66" t="str">
            <v>NO_OPERANDO</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Taladros "/>
      <sheetName val="Hoja2"/>
    </sheetNames>
    <sheetDataSet>
      <sheetData sheetId="0">
        <row r="113">
          <cell r="K113" t="str">
            <v>LIBRE</v>
          </cell>
        </row>
        <row r="114">
          <cell r="K114" t="str">
            <v>CONTRATO</v>
          </cell>
        </row>
        <row r="115">
          <cell r="K115" t="str">
            <v>MANTENIMIENTO</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
      <sheetName val="Listas"/>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Taladros "/>
    </sheetNames>
    <sheetDataSet>
      <sheetData sheetId="0">
        <row r="146">
          <cell r="M146" t="str">
            <v>LICENCIA AMBIENTAL</v>
          </cell>
        </row>
        <row r="147">
          <cell r="M147" t="str">
            <v>CONSULTA PREVIA</v>
          </cell>
        </row>
        <row r="148">
          <cell r="M148" t="str">
            <v>BLOQUEOS</v>
          </cell>
        </row>
        <row r="149">
          <cell r="M149" t="str">
            <v>SEGURIDAD</v>
          </cell>
        </row>
        <row r="150">
          <cell r="M150" t="str">
            <v>PROBLEMAS CONTRACTUALES CON OPERADORA</v>
          </cell>
        </row>
        <row r="151">
          <cell r="M151" t="str">
            <v>OTROS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Taladros"/>
      <sheetName val="INDICACIONE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petrol" refreshedDate="45400.359511921299" createdVersion="8" refreshedVersion="8" minRefreshableVersion="3" recordCount="313" xr:uid="{0FDF4635-DB0E-4025-89BB-4A6CA88240F7}">
  <cacheSource type="worksheet">
    <worksheetSource ref="A24:S371" sheet="Informe de Taladros"/>
  </cacheSource>
  <cacheFields count="19">
    <cacheField name="No." numFmtId="0">
      <sharedItems containsString="0" containsBlank="1" containsNumber="1" containsInteger="1" minValue="1" maxValue="302"/>
    </cacheField>
    <cacheField name="COMPAÑÍA" numFmtId="0">
      <sharedItems containsString="0" containsBlank="1" containsNumber="1" containsInteger="1" minValue="43374" maxValue="45300"/>
    </cacheField>
    <cacheField name="ACTUALIZACIÓN" numFmtId="0">
      <sharedItems containsNonDate="0" containsDate="1" containsString="0" containsBlank="1" minDate="2024-02-29T00:00:00" maxDate="2024-04-01T00:00:00"/>
    </cacheField>
    <cacheField name="NOMBRE EQUIPO" numFmtId="0">
      <sharedItems containsBlank="1"/>
    </cacheField>
    <cacheField name="HP" numFmtId="0">
      <sharedItems containsString="0" containsBlank="1" containsNumber="1" containsInteger="1" minValue="1" maxValue="3000"/>
    </cacheField>
    <cacheField name="EQUIPO" numFmtId="0">
      <sharedItems containsBlank="1"/>
    </cacheField>
    <cacheField name="TECNOLOGÍA" numFmtId="0">
      <sharedItems containsBlank="1"/>
    </cacheField>
    <cacheField name="CAP. TOP DRIVE [TON]" numFmtId="0">
      <sharedItems containsBlank="1" containsMixedTypes="1" containsNumber="1" minValue="22.7" maxValue="350000"/>
    </cacheField>
    <cacheField name="LLAVE HIDRAULICA" numFmtId="0">
      <sharedItems containsBlank="1"/>
    </cacheField>
    <cacheField name="FAST MOVING" numFmtId="0">
      <sharedItems containsBlank="1"/>
    </cacheField>
    <cacheField name="REPOTEN CIADO" numFmtId="0">
      <sharedItems containsBlank="1" containsMixedTypes="1" containsNumber="1" containsInteger="1" minValue="2008" maxValue="2019"/>
    </cacheField>
    <cacheField name="AÑO DE FABRICACIÓN" numFmtId="0">
      <sharedItems containsBlank="1" containsMixedTypes="1" containsNumber="1" containsInteger="1" minValue="1978" maxValue="2022"/>
    </cacheField>
    <cacheField name="FUNCIÓN" numFmtId="0">
      <sharedItems containsBlank="1" count="5">
        <s v="WORKOVER"/>
        <s v="DRILLING"/>
        <s v="NO DISPONIBLE "/>
        <s v="NO DISPONIBLE"/>
        <m/>
      </sharedItems>
    </cacheField>
    <cacheField name="ESTADO" numFmtId="0">
      <sharedItems containsBlank="1" count="8">
        <s v="CONTRATO"/>
        <s v="LIBRE"/>
        <s v="NO DISPONIBLE "/>
        <s v="NO DISPONIBLE"/>
        <s v="PROCESO DE IMPORTACIÓN"/>
        <m/>
        <s v="CONTRATO " u="1"/>
        <s v="LIBRE " u="1"/>
      </sharedItems>
    </cacheField>
    <cacheField name="ACTIVIDAD" numFmtId="0">
      <sharedItems containsBlank="1"/>
    </cacheField>
    <cacheField name="ESPECIFICACIÓN" numFmtId="0">
      <sharedItems containsBlank="1" count="8">
        <s v="OPERANDO"/>
        <s v="NO OPERANDO"/>
        <s v="NO DISPONIBLE "/>
        <s v="EN ESPERA"/>
        <s v="NO DISPONIBLE"/>
        <m/>
        <s v="NO OPERANDO " u="1"/>
        <s v="MOVILIZACIÓN" u="1"/>
      </sharedItems>
    </cacheField>
    <cacheField name="CAUSAL" numFmtId="0">
      <sharedItems containsBlank="1"/>
    </cacheField>
    <cacheField name="DEPTO" numFmtId="0">
      <sharedItems containsBlank="1"/>
    </cacheField>
    <cacheField name="NOTA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petrol" refreshedDate="45400.359512615738" createdVersion="8" refreshedVersion="8" minRefreshableVersion="3" recordCount="313" xr:uid="{9706A23A-18A8-4704-880A-68951AC207A0}">
  <cacheSource type="worksheet">
    <worksheetSource ref="A24:S373" sheet="Informe de Taladros"/>
  </cacheSource>
  <cacheFields count="19">
    <cacheField name="No." numFmtId="0">
      <sharedItems containsString="0" containsBlank="1" containsNumber="1" containsInteger="1" minValue="1" maxValue="302"/>
    </cacheField>
    <cacheField name="COMPAÑÍA" numFmtId="0">
      <sharedItems containsString="0" containsBlank="1" containsNumber="1" containsInteger="1" minValue="43374" maxValue="45300" count="27">
        <n v="44531"/>
        <n v="44652"/>
        <n v="43922"/>
        <n v="43891"/>
        <n v="43586"/>
        <n v="43374"/>
        <n v="44682"/>
        <n v="44683"/>
        <n v="44136"/>
        <n v="43831"/>
        <n v="44287"/>
        <n v="44896"/>
        <n v="44166"/>
        <n v="44256"/>
        <n v="44270"/>
        <n v="44044"/>
        <n v="44045"/>
        <n v="43923"/>
        <n v="43924"/>
        <n v="44926"/>
        <n v="45269"/>
        <n v="45270"/>
        <n v="45279"/>
        <n v="45300"/>
        <n v="44301"/>
        <n v="44302"/>
        <m/>
      </sharedItems>
    </cacheField>
    <cacheField name="ACTUALIZACIÓN" numFmtId="0">
      <sharedItems containsNonDate="0" containsDate="1" containsString="0" containsBlank="1" minDate="2024-02-29T00:00:00" maxDate="2024-04-01T00:00:00"/>
    </cacheField>
    <cacheField name="NOMBRE EQUIPO" numFmtId="0">
      <sharedItems containsBlank="1"/>
    </cacheField>
    <cacheField name="HP" numFmtId="0">
      <sharedItems containsString="0" containsBlank="1" containsNumber="1" containsInteger="1" minValue="1" maxValue="3000" count="27">
        <n v="550"/>
        <n v="425"/>
        <n v="600"/>
        <n v="750"/>
        <n v="350"/>
        <n v="1"/>
        <n v="300"/>
        <n v="1000"/>
        <n v="1500"/>
        <n v="1200"/>
        <n v="2000"/>
        <n v="400"/>
        <n v="250"/>
        <n v="1400"/>
        <n v="950"/>
        <n v="1700"/>
        <n v="3000"/>
        <n v="450"/>
        <n v="775"/>
        <n v="475"/>
        <n v="650"/>
        <n v="385"/>
        <n v="500"/>
        <n v="2500"/>
        <n v="1300"/>
        <n v="380"/>
        <m/>
      </sharedItems>
      <fieldGroup base="4">
        <rangePr autoStart="0" startNum="249" endNum="3000" groupInterval="255"/>
        <groupItems count="13">
          <s v="&lt;249 o (en blanco)"/>
          <s v="249-503"/>
          <s v="504-758"/>
          <s v="759-1013"/>
          <s v="1014-1268"/>
          <s v="1269-1523"/>
          <s v="1524-1778"/>
          <s v="1779-2033"/>
          <s v="2034-2288"/>
          <s v="2289-2543"/>
          <s v="2544-2798"/>
          <s v="2799-3053"/>
          <s v="&gt;3054"/>
        </groupItems>
      </fieldGroup>
    </cacheField>
    <cacheField name="EQUIPO" numFmtId="0">
      <sharedItems containsBlank="1"/>
    </cacheField>
    <cacheField name="TECNOLOGÍA" numFmtId="0">
      <sharedItems containsBlank="1" count="23">
        <s v="CONVENCIONAL"/>
        <s v="NO DISPONIBLE"/>
        <s v="MECÁNICO"/>
        <s v="AC/VFD"/>
        <s v="NO DISPONIBLE "/>
        <s v="VFD"/>
        <s v="SCR"/>
        <s v="DC"/>
        <s v="AC"/>
        <s v="FLEX RIG AC/VFD"/>
        <s v="DC/SCR"/>
        <s v="AC/SCR"/>
        <s v="SELF STANDING"/>
        <s v="HIDRAULICO DC-SCR"/>
        <s v="AUTOPROPULSABLE"/>
        <s v="AUTOPROPULSABLE - TORRE TELESCOPICA "/>
        <s v="HELICOPORTABLE  - TORRE TELESCOPICA "/>
        <s v="MESA ROTATORIA"/>
        <s v="PALANCAJE"/>
        <s v="FLUSH  BY"/>
        <s v="HH"/>
        <s v="Drilling"/>
        <m/>
      </sharedItems>
    </cacheField>
    <cacheField name="CAP. TOP DRIVE [TON]" numFmtId="0">
      <sharedItems containsBlank="1" containsMixedTypes="1" containsNumber="1" minValue="22.7" maxValue="350000"/>
    </cacheField>
    <cacheField name="LLAVE HIDRAULICA" numFmtId="0">
      <sharedItems containsBlank="1"/>
    </cacheField>
    <cacheField name="FAST MOVING" numFmtId="0">
      <sharedItems containsBlank="1"/>
    </cacheField>
    <cacheField name="REPOTEN CIADO" numFmtId="0">
      <sharedItems containsBlank="1" containsMixedTypes="1" containsNumber="1" containsInteger="1" minValue="2008" maxValue="2019"/>
    </cacheField>
    <cacheField name="AÑO DE FABRICACIÓN" numFmtId="0">
      <sharedItems containsBlank="1" containsMixedTypes="1" containsNumber="1" containsInteger="1" minValue="1978" maxValue="2022" count="32">
        <n v="2014"/>
        <n v="2007"/>
        <s v="NO DISPONIBLE"/>
        <n v="1984"/>
        <n v="2012"/>
        <n v="2013"/>
        <n v="2005"/>
        <n v="2004"/>
        <n v="2008"/>
        <n v="2018"/>
        <n v="2011"/>
        <n v="2010"/>
        <n v="2015"/>
        <n v="2006"/>
        <n v="2020"/>
        <n v="1986"/>
        <n v="1982"/>
        <n v="2016"/>
        <n v="2017"/>
        <n v="2009"/>
        <n v="2021"/>
        <n v="1980"/>
        <n v="1978"/>
        <n v="1983"/>
        <n v="2003"/>
        <n v="2019"/>
        <n v="1985"/>
        <n v="1988"/>
        <n v="2022"/>
        <n v="1979"/>
        <n v="2002"/>
        <m/>
      </sharedItems>
    </cacheField>
    <cacheField name="FUNCIÓN" numFmtId="0">
      <sharedItems containsBlank="1" count="5">
        <s v="WORKOVER"/>
        <s v="DRILLING"/>
        <s v="NO DISPONIBLE "/>
        <s v="NO DISPONIBLE"/>
        <m/>
      </sharedItems>
    </cacheField>
    <cacheField name="ESTADO" numFmtId="0">
      <sharedItems containsBlank="1" count="8">
        <s v="CONTRATO"/>
        <s v="LIBRE"/>
        <s v="NO DISPONIBLE "/>
        <s v="NO DISPONIBLE"/>
        <s v="PROCESO DE IMPORTACIÓN"/>
        <m/>
        <s v="CONTRATO " u="1"/>
        <s v="LIBRE " u="1"/>
      </sharedItems>
    </cacheField>
    <cacheField name="ACTIVIDAD" numFmtId="0">
      <sharedItems containsBlank="1"/>
    </cacheField>
    <cacheField name="ESPECIFICACIÓN" numFmtId="0">
      <sharedItems containsBlank="1" count="8">
        <s v="OPERANDO"/>
        <s v="NO OPERANDO"/>
        <s v="NO DISPONIBLE "/>
        <s v="EN ESPERA"/>
        <s v="NO DISPONIBLE"/>
        <m/>
        <s v="NO OPERANDO " u="1"/>
        <s v="MOVILIZACIÓN" u="1"/>
      </sharedItems>
    </cacheField>
    <cacheField name="CAUSAL" numFmtId="0">
      <sharedItems containsBlank="1"/>
    </cacheField>
    <cacheField name="DEPTO" numFmtId="0">
      <sharedItems containsBlank="1"/>
    </cacheField>
    <cacheField name="NOTA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petrol" refreshedDate="45400.359514351854" createdVersion="8" refreshedVersion="8" minRefreshableVersion="3" recordCount="313" xr:uid="{2C8293B4-2391-4CFC-A7B3-73670251230A}">
  <cacheSource type="worksheet">
    <worksheetSource ref="A24:S372" sheet="Informe de Taladros"/>
  </cacheSource>
  <cacheFields count="19">
    <cacheField name="No." numFmtId="0">
      <sharedItems containsString="0" containsBlank="1" containsNumber="1" containsInteger="1" minValue="1" maxValue="302"/>
    </cacheField>
    <cacheField name="COMPAÑÍA" numFmtId="0">
      <sharedItems containsString="0" containsBlank="1" containsNumber="1" containsInteger="1" minValue="43374" maxValue="45300"/>
    </cacheField>
    <cacheField name="ACTUALIZACIÓN" numFmtId="0">
      <sharedItems containsNonDate="0" containsDate="1" containsString="0" containsBlank="1" minDate="2024-02-29T00:00:00" maxDate="2024-04-01T00:00:00"/>
    </cacheField>
    <cacheField name="NOMBRE EQUIPO" numFmtId="0">
      <sharedItems containsBlank="1"/>
    </cacheField>
    <cacheField name="HP" numFmtId="0">
      <sharedItems containsString="0" containsBlank="1" containsNumber="1" containsInteger="1" minValue="1" maxValue="3000" count="27">
        <n v="550"/>
        <n v="425"/>
        <n v="600"/>
        <n v="750"/>
        <n v="350"/>
        <n v="1"/>
        <n v="300"/>
        <n v="1000"/>
        <n v="1500"/>
        <n v="1200"/>
        <n v="2000"/>
        <n v="400"/>
        <n v="250"/>
        <n v="1400"/>
        <n v="950"/>
        <n v="1700"/>
        <n v="3000"/>
        <n v="450"/>
        <n v="775"/>
        <n v="475"/>
        <n v="650"/>
        <n v="385"/>
        <n v="500"/>
        <n v="2500"/>
        <n v="1300"/>
        <n v="380"/>
        <m/>
      </sharedItems>
    </cacheField>
    <cacheField name="EQUIPO" numFmtId="0">
      <sharedItems containsBlank="1"/>
    </cacheField>
    <cacheField name="TECNOLOGÍA" numFmtId="0">
      <sharedItems containsBlank="1"/>
    </cacheField>
    <cacheField name="CAP. TOP DRIVE [TON]" numFmtId="0">
      <sharedItems containsBlank="1" containsMixedTypes="1" containsNumber="1" minValue="22.7" maxValue="350000"/>
    </cacheField>
    <cacheField name="LLAVE HIDRAULICA" numFmtId="0">
      <sharedItems containsBlank="1"/>
    </cacheField>
    <cacheField name="FAST MOVING" numFmtId="0">
      <sharedItems containsBlank="1"/>
    </cacheField>
    <cacheField name="REPOTEN CIADO" numFmtId="0">
      <sharedItems containsBlank="1" containsMixedTypes="1" containsNumber="1" containsInteger="1" minValue="2008" maxValue="2019"/>
    </cacheField>
    <cacheField name="AÑO DE FABRICACIÓN" numFmtId="0">
      <sharedItems containsBlank="1" containsMixedTypes="1" containsNumber="1" containsInteger="1" minValue="1978" maxValue="2022"/>
    </cacheField>
    <cacheField name="FUNCIÓN" numFmtId="0">
      <sharedItems containsBlank="1"/>
    </cacheField>
    <cacheField name="ESTADO" numFmtId="0">
      <sharedItems containsBlank="1"/>
    </cacheField>
    <cacheField name="ACTIVIDAD" numFmtId="0">
      <sharedItems containsBlank="1"/>
    </cacheField>
    <cacheField name="ESPECIFICACIÓN" numFmtId="0">
      <sharedItems containsBlank="1"/>
    </cacheField>
    <cacheField name="CAUSAL" numFmtId="0">
      <sharedItems containsBlank="1"/>
    </cacheField>
    <cacheField name="DEPTO" numFmtId="0">
      <sharedItems containsBlank="1"/>
    </cacheField>
    <cacheField name="NOTA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3">
  <r>
    <n v="1"/>
    <n v="44531"/>
    <d v="2024-03-31T00:00:00"/>
    <s v="Tal-2"/>
    <n v="550"/>
    <s v="DRAGON"/>
    <s v="CONVENCIONAL"/>
    <s v="NO"/>
    <s v="SI"/>
    <s v="SI"/>
    <s v="SI"/>
    <n v="2014"/>
    <x v="0"/>
    <x v="0"/>
    <s v="ACTIVO"/>
    <x v="0"/>
    <m/>
    <s v="BOLIVAR"/>
    <s v="CANTAGALLO"/>
  </r>
  <r>
    <n v="2"/>
    <n v="44531"/>
    <d v="2024-03-31T00:00:00"/>
    <s v="Tal-3"/>
    <n v="550"/>
    <s v="LOADCRAFT"/>
    <s v="CONVENCIONAL"/>
    <s v="NO"/>
    <s v="SI"/>
    <s v="SI"/>
    <n v="2014"/>
    <n v="2007"/>
    <x v="0"/>
    <x v="0"/>
    <s v="ACTIVO"/>
    <x v="0"/>
    <m/>
    <s v="CASANARE"/>
    <s v="LLANOS 34"/>
  </r>
  <r>
    <n v="3"/>
    <n v="44531"/>
    <d v="2024-03-31T00:00:00"/>
    <s v="Tal-5"/>
    <n v="425"/>
    <s v="COOPER"/>
    <s v="CONVENCIONAL"/>
    <s v="NO"/>
    <s v="SI"/>
    <s v="SI"/>
    <s v="SI"/>
    <s v="NO DISPONIBLE"/>
    <x v="0"/>
    <x v="0"/>
    <s v="ACTIVO"/>
    <x v="0"/>
    <m/>
    <s v="SANTANDER"/>
    <s v="CAMPO LISAMA"/>
  </r>
  <r>
    <n v="4"/>
    <n v="44531"/>
    <d v="2024-03-31T00:00:00"/>
    <s v="Tal-327"/>
    <n v="550"/>
    <s v="LOADCRAFT"/>
    <s v="CONVENCIONAL"/>
    <s v="NO"/>
    <s v="SI"/>
    <s v="SI"/>
    <n v="2014"/>
    <n v="2007"/>
    <x v="0"/>
    <x v="0"/>
    <s v="ACTIVO"/>
    <x v="0"/>
    <m/>
    <s v="CASANARE"/>
    <s v="LLANOS 34"/>
  </r>
  <r>
    <n v="5"/>
    <n v="44531"/>
    <d v="2024-03-31T00:00:00"/>
    <s v="Tal-350"/>
    <n v="550"/>
    <s v="LOADCRAFT"/>
    <s v="CONVENCIONAL"/>
    <s v="NO"/>
    <s v="SI"/>
    <s v="SI"/>
    <s v="SI"/>
    <n v="2014"/>
    <x v="0"/>
    <x v="0"/>
    <s v="ACTIVO"/>
    <x v="0"/>
    <m/>
    <s v="SANTANDER"/>
    <s v="BONANZA"/>
  </r>
  <r>
    <n v="6"/>
    <n v="44531"/>
    <d v="2024-03-31T00:00:00"/>
    <s v="Tal-351"/>
    <n v="600"/>
    <s v="LOADCRAFT"/>
    <s v="CONVENCIONAL"/>
    <s v="NO"/>
    <s v="SI"/>
    <s v="SI"/>
    <s v="SI"/>
    <n v="2014"/>
    <x v="0"/>
    <x v="0"/>
    <s v="ACTIVO"/>
    <x v="0"/>
    <m/>
    <s v="CASANARE"/>
    <s v="LLANOS 34"/>
  </r>
  <r>
    <n v="7"/>
    <n v="44531"/>
    <d v="2024-03-31T00:00:00"/>
    <s v="Tal-6"/>
    <n v="750"/>
    <s v="WILSON"/>
    <s v="CONVENCIONAL"/>
    <s v="NO"/>
    <s v="SI"/>
    <s v="SI"/>
    <n v="2019"/>
    <n v="1984"/>
    <x v="0"/>
    <x v="0"/>
    <s v="ACTIVO"/>
    <x v="0"/>
    <m/>
    <s v="CASANARE"/>
    <s v="LLANOS 34"/>
  </r>
  <r>
    <n v="8"/>
    <n v="44652"/>
    <d v="2024-03-31T00:00:00"/>
    <s v="Tal-9"/>
    <n v="350"/>
    <s v="IDECO H 35"/>
    <s v="NO DISPONIBLE"/>
    <s v="NO DISPONIBLE"/>
    <s v="12.000 LB.FT"/>
    <s v="SI"/>
    <s v="SI"/>
    <n v="2012"/>
    <x v="0"/>
    <x v="0"/>
    <s v="ACTIVO"/>
    <x v="0"/>
    <m/>
    <s v="SANTANDER"/>
    <m/>
  </r>
  <r>
    <n v="9"/>
    <n v="44652"/>
    <d v="2024-03-31T00:00:00"/>
    <s v="Tal-8"/>
    <n v="350"/>
    <s v="IDECO H 35"/>
    <s v="NO DISPONIBLE"/>
    <s v="NO DISPONIBLE"/>
    <s v="12.000 LB.FT"/>
    <s v="SI"/>
    <s v="SI"/>
    <n v="2012"/>
    <x v="0"/>
    <x v="0"/>
    <s v="ACTIVO"/>
    <x v="0"/>
    <m/>
    <s v="SANTANDER"/>
    <m/>
  </r>
  <r>
    <n v="10"/>
    <n v="44652"/>
    <d v="2024-03-31T00:00:00"/>
    <s v="Tal-10"/>
    <n v="350"/>
    <s v="IDECO H 35"/>
    <s v="NO DISPONIBLE"/>
    <s v="NO DISPONIBLE"/>
    <s v="12.000 LB.FT"/>
    <s v="SI"/>
    <s v="SI"/>
    <n v="2012"/>
    <x v="0"/>
    <x v="0"/>
    <s v="ACTIVO"/>
    <x v="0"/>
    <m/>
    <s v="SANTANDER"/>
    <m/>
  </r>
  <r>
    <n v="11"/>
    <n v="44652"/>
    <d v="2024-02-29T00:00:00"/>
    <s v="Tal-7"/>
    <n v="350"/>
    <s v="IDECO H 35"/>
    <s v="NO DISPONIBLE"/>
    <s v="NO DISPONIBLE"/>
    <s v="12.000 LB.FT"/>
    <s v="SI"/>
    <s v="SI"/>
    <n v="2012"/>
    <x v="0"/>
    <x v="1"/>
    <s v="INACTIVO"/>
    <x v="1"/>
    <s v="SUSPENDIDO"/>
    <s v="SANTANDER"/>
    <s v="BASE BARRANCABERMEJA"/>
  </r>
  <r>
    <n v="12"/>
    <n v="44652"/>
    <d v="2024-02-29T00:00:00"/>
    <s v="Tal-307"/>
    <n v="350"/>
    <s v="IDECO H 35"/>
    <s v="NO DISPONIBLE"/>
    <s v="NO DISPONIBLE"/>
    <s v="12.000 LB.FT"/>
    <s v="SI"/>
    <s v="SI"/>
    <n v="2013"/>
    <x v="0"/>
    <x v="1"/>
    <s v="INACTIVO"/>
    <x v="1"/>
    <m/>
    <s v="SANTANDER"/>
    <m/>
  </r>
  <r>
    <n v="13"/>
    <n v="44652"/>
    <d v="2024-03-31T00:00:00"/>
    <s v="Tal-37"/>
    <n v="550"/>
    <s v="LOADCRAFT"/>
    <s v="NO DISPONIBLE"/>
    <s v="NO DISPONIBLE"/>
    <s v="9.000 LB.FT"/>
    <s v="SI"/>
    <s v="NO"/>
    <n v="2012"/>
    <x v="0"/>
    <x v="0"/>
    <s v="ACTIVO"/>
    <x v="0"/>
    <m/>
    <s v="META"/>
    <m/>
  </r>
  <r>
    <n v="14"/>
    <n v="44652"/>
    <d v="2024-03-31T00:00:00"/>
    <s v="Tal-266"/>
    <n v="550"/>
    <s v="LOADCRAFT"/>
    <s v="NO DISPONIBLE"/>
    <s v="NO DISPONIBLE"/>
    <s v="9.000 LB.FT"/>
    <s v="SI"/>
    <s v="NO"/>
    <n v="2012"/>
    <x v="0"/>
    <x v="0"/>
    <s v="ACTIVO"/>
    <x v="0"/>
    <m/>
    <s v="META"/>
    <m/>
  </r>
  <r>
    <n v="15"/>
    <n v="44652"/>
    <d v="2024-03-31T00:00:00"/>
    <s v="Tal-332"/>
    <n v="550"/>
    <s v="SERVICE KING"/>
    <s v="NO DISPONIBLE"/>
    <s v="NO DISPONIBLE"/>
    <s v="9.000 LB.FT"/>
    <s v="SI"/>
    <s v="NO"/>
    <n v="2012"/>
    <x v="0"/>
    <x v="0"/>
    <s v="ACTIVO"/>
    <x v="0"/>
    <m/>
    <s v="META"/>
    <m/>
  </r>
  <r>
    <n v="16"/>
    <n v="44652"/>
    <d v="2024-03-31T00:00:00"/>
    <s v="Tal-342"/>
    <n v="550"/>
    <s v="LOADCRAFT"/>
    <s v="NO DISPONIBLE"/>
    <s v="NO DISPONIBLE"/>
    <s v="12.000 LB.FT"/>
    <s v="SI"/>
    <s v="NO"/>
    <n v="2013"/>
    <x v="0"/>
    <x v="0"/>
    <s v="ACTIVO"/>
    <x v="0"/>
    <m/>
    <s v="CESAR"/>
    <s v="CACHIRA 1A"/>
  </r>
  <r>
    <n v="17"/>
    <n v="44652"/>
    <d v="2024-03-31T00:00:00"/>
    <s v="Tal-345"/>
    <n v="550"/>
    <s v="LOADCRAFT"/>
    <s v="NO DISPONIBLE"/>
    <s v="NO DISPONIBLE"/>
    <s v="12.000 LB.FT"/>
    <s v="SI"/>
    <s v="NO"/>
    <n v="2013"/>
    <x v="0"/>
    <x v="0"/>
    <s v="ACTIVO"/>
    <x v="0"/>
    <m/>
    <s v="META"/>
    <s v="CASTILLA 715"/>
  </r>
  <r>
    <n v="18"/>
    <n v="44652"/>
    <d v="2024-03-31T00:00:00"/>
    <s v="Tal-346"/>
    <n v="550"/>
    <s v="LOADCRAFT"/>
    <s v="NO DISPONIBLE"/>
    <s v="NO DISPONIBLE"/>
    <s v="12.000 LB.FT"/>
    <s v="SI"/>
    <s v="NO"/>
    <n v="2013"/>
    <x v="0"/>
    <x v="0"/>
    <s v="ACTIVO"/>
    <x v="0"/>
    <m/>
    <s v="CASANARE"/>
    <m/>
  </r>
  <r>
    <n v="19"/>
    <n v="44652"/>
    <d v="2024-03-31T00:00:00"/>
    <s v="Tal-347"/>
    <n v="550"/>
    <s v="LOADCRAFT"/>
    <s v="NO DISPONIBLE"/>
    <s v="NO DISPONIBLE"/>
    <s v="12.000 LB.FT"/>
    <s v="SI"/>
    <s v="NO"/>
    <n v="2013"/>
    <x v="0"/>
    <x v="0"/>
    <s v="ACTIVO"/>
    <x v="0"/>
    <m/>
    <s v="META"/>
    <m/>
  </r>
  <r>
    <n v="20"/>
    <n v="44652"/>
    <d v="2024-03-31T00:00:00"/>
    <s v="Tal-343"/>
    <n v="550"/>
    <s v="LOADCRAFT"/>
    <s v="NO DISPONIBLE"/>
    <s v="NO DISPONIBLE"/>
    <s v="12.000 LB.FT"/>
    <s v="SI"/>
    <s v="NO"/>
    <n v="2013"/>
    <x v="0"/>
    <x v="0"/>
    <s v="ACTIVO"/>
    <x v="0"/>
    <m/>
    <s v="META"/>
    <m/>
  </r>
  <r>
    <n v="21"/>
    <n v="44652"/>
    <d v="2024-03-31T00:00:00"/>
    <s v="Tal-371"/>
    <n v="550"/>
    <s v="SERVICE KING"/>
    <s v="NO DISPONIBLE"/>
    <s v="NO DISPONIBLE"/>
    <s v="9.000 LB FT"/>
    <s v="SI"/>
    <s v="NO"/>
    <n v="2007"/>
    <x v="0"/>
    <x v="0"/>
    <s v="ACTIVO"/>
    <x v="0"/>
    <m/>
    <s v="META"/>
    <s v="TEJÓN 1"/>
  </r>
  <r>
    <n v="22"/>
    <n v="44652"/>
    <d v="2024-03-31T00:00:00"/>
    <s v="Tal-372"/>
    <n v="550"/>
    <s v="SERVICE KING"/>
    <s v="NO DISPONIBLE"/>
    <s v="NO DISPONIBLE"/>
    <s v="12.000 LB.FT"/>
    <s v="SI"/>
    <s v="NO"/>
    <n v="2012"/>
    <x v="0"/>
    <x v="0"/>
    <s v="ACTIVO"/>
    <x v="0"/>
    <m/>
    <s v="META"/>
    <m/>
  </r>
  <r>
    <n v="23"/>
    <n v="44652"/>
    <d v="2024-02-29T00:00:00"/>
    <s v="Tal-373"/>
    <n v="550"/>
    <s v="CROWN DUKE"/>
    <s v="NO DISPONIBLE"/>
    <s v="NO DISPONIBLE"/>
    <s v="12.000 LB.FT"/>
    <s v="SI"/>
    <s v="NO"/>
    <n v="2005"/>
    <x v="0"/>
    <x v="1"/>
    <s v="INACTIVO"/>
    <x v="1"/>
    <s v="ALISTAMIENTO"/>
    <s v="META"/>
    <s v="BASE ACACIAS"/>
  </r>
  <r>
    <n v="24"/>
    <n v="43922"/>
    <d v="2024-03-31T00:00:00"/>
    <s v="NO DISPONIBLE"/>
    <n v="1"/>
    <s v="NO DISPONIBLE"/>
    <s v="NO DISPONIBLE"/>
    <s v="NO DISPONIBLE"/>
    <s v="NO DISPONIBLE"/>
    <s v="NO DISPONIBLE"/>
    <s v="NO DISPONIBLE"/>
    <s v="NO DISPONIBLE"/>
    <x v="0"/>
    <x v="0"/>
    <s v="ACTIVO"/>
    <x v="0"/>
    <m/>
    <s v="ANTIOQUIA"/>
    <s v="CASABE"/>
  </r>
  <r>
    <n v="25"/>
    <n v="43922"/>
    <d v="2024-03-31T00:00:00"/>
    <s v="NO DISPONIBLE"/>
    <n v="1"/>
    <s v="NO DISPONIBLE"/>
    <s v="NO DISPONIBLE"/>
    <s v="NO DISPONIBLE"/>
    <s v="NO DISPONIBLE"/>
    <s v="NO DISPONIBLE"/>
    <s v="NO DISPONIBLE"/>
    <s v="NO DISPONIBLE"/>
    <x v="0"/>
    <x v="0"/>
    <s v="ACTIVO"/>
    <x v="0"/>
    <m/>
    <s v="ANTIOQUIA"/>
    <s v="CASABE"/>
  </r>
  <r>
    <n v="26"/>
    <n v="43922"/>
    <d v="2024-03-31T00:00:00"/>
    <s v="NO DISPONIBLE"/>
    <n v="300"/>
    <s v="FRANK"/>
    <s v="NO DISPONIBLE"/>
    <s v="NO DISPONIBLE"/>
    <s v="NO DISPONIBLE"/>
    <s v="NO"/>
    <s v="NO"/>
    <s v="NO DISPONIBLE"/>
    <x v="0"/>
    <x v="0"/>
    <s v="ACTIVO"/>
    <x v="0"/>
    <m/>
    <s v="SANTANDER"/>
    <s v="CAMPO LLANITO"/>
  </r>
  <r>
    <n v="27"/>
    <n v="43922"/>
    <d v="2024-03-31T00:00:00"/>
    <s v="NO DISPONIBLE"/>
    <n v="300"/>
    <s v="FRANK"/>
    <s v="NO DISPONIBLE"/>
    <s v="NO DISPONIBLE"/>
    <s v="NO DISPONIBLE"/>
    <s v="NO"/>
    <s v="NO"/>
    <s v="NO DISPONIBLE"/>
    <x v="0"/>
    <x v="0"/>
    <s v="ACTIVO"/>
    <x v="0"/>
    <m/>
    <s v="SANTANDER"/>
    <s v="CAMPO LLANITO"/>
  </r>
  <r>
    <n v="28"/>
    <n v="43922"/>
    <d v="2024-02-29T00:00:00"/>
    <s v="NO DISPONIBLE"/>
    <n v="1"/>
    <s v="NO DISPONIBLE"/>
    <s v="NO DISPONIBLE"/>
    <s v="NO DISPONIBLE"/>
    <s v="NO DISPONIBLE"/>
    <s v="NO DISPONIBLE"/>
    <s v="NO DISPONIBLE"/>
    <s v="NO DISPONIBLE"/>
    <x v="0"/>
    <x v="1"/>
    <s v="INACTIVO"/>
    <x v="1"/>
    <m/>
    <s v="NO DISPONIBLE"/>
    <m/>
  </r>
  <r>
    <n v="29"/>
    <n v="43922"/>
    <d v="2024-02-29T00:00:00"/>
    <s v="NO DISPONIBLE"/>
    <n v="1"/>
    <s v="NO DISPONIBLE"/>
    <s v="NO DISPONIBLE"/>
    <s v="NO DISPONIBLE"/>
    <s v="NO DISPONIBLE"/>
    <s v="NO DISPONIBLE"/>
    <s v="NO DISPONIBLE"/>
    <s v="NO DISPONIBLE"/>
    <x v="0"/>
    <x v="1"/>
    <s v="INACTIVO"/>
    <x v="1"/>
    <m/>
    <s v="NO DISPONIBLE"/>
    <m/>
  </r>
  <r>
    <n v="30"/>
    <n v="43922"/>
    <d v="2024-02-29T00:00:00"/>
    <s v="NO DISPONIBLE"/>
    <n v="1"/>
    <s v="NO DISPONIBLE"/>
    <s v="NO DISPONIBLE"/>
    <s v="NO DISPONIBLE"/>
    <s v="NO DISPONIBLE"/>
    <s v="NO DISPONIBLE"/>
    <s v="NO DISPONIBLE"/>
    <s v="NO DISPONIBLE"/>
    <x v="0"/>
    <x v="1"/>
    <s v="INACTIVO"/>
    <x v="1"/>
    <m/>
    <s v="NO DISPONIBLE"/>
    <m/>
  </r>
  <r>
    <n v="31"/>
    <n v="43922"/>
    <d v="2024-02-29T00:00:00"/>
    <s v="NO DISPONIBLE"/>
    <n v="1"/>
    <s v="NO DISPONIBLE"/>
    <s v="NO DISPONIBLE"/>
    <s v="NO DISPONIBLE"/>
    <s v="NO DISPONIBLE"/>
    <s v="NO DISPONIBLE"/>
    <s v="NO DISPONIBLE"/>
    <s v="NO DISPONIBLE"/>
    <x v="0"/>
    <x v="1"/>
    <s v="INACTIVO"/>
    <x v="1"/>
    <m/>
    <s v="NO DISPONIBLE"/>
    <m/>
  </r>
  <r>
    <n v="32"/>
    <n v="43922"/>
    <d v="2024-02-29T00:00:00"/>
    <s v="NO DISPONIBLE"/>
    <n v="1"/>
    <s v="NO DISPONIBLE"/>
    <s v="NO DISPONIBLE"/>
    <s v="NO DISPONIBLE"/>
    <s v="NO DISPONIBLE"/>
    <s v="NO DISPONIBLE"/>
    <s v="NO DISPONIBLE"/>
    <s v="NO DISPONIBLE"/>
    <x v="0"/>
    <x v="1"/>
    <s v="INACTIVO"/>
    <x v="1"/>
    <m/>
    <s v="NO DISPONIBLE"/>
    <m/>
  </r>
  <r>
    <n v="33"/>
    <n v="43922"/>
    <d v="2024-02-29T00:00:00"/>
    <s v="NO DISPONIBLE"/>
    <n v="1"/>
    <s v="NO DISPONIBLE"/>
    <s v="NO DISPONIBLE"/>
    <s v="NO DISPONIBLE"/>
    <s v="NO DISPONIBLE"/>
    <s v="NO DISPONIBLE"/>
    <s v="NO DISPONIBLE"/>
    <s v="NO DISPONIBLE"/>
    <x v="0"/>
    <x v="1"/>
    <s v="INACTIVO"/>
    <x v="1"/>
    <m/>
    <s v="NO DISPONIBLE"/>
    <m/>
  </r>
  <r>
    <n v="34"/>
    <n v="43891"/>
    <d v="2024-02-29T00:00:00"/>
    <s v="Tal-24"/>
    <n v="1000"/>
    <s v="TAYLOR"/>
    <s v="MECÁNICO"/>
    <n v="250"/>
    <s v="SI"/>
    <s v="NO"/>
    <s v="SI"/>
    <n v="2014"/>
    <x v="1"/>
    <x v="1"/>
    <s v="INACTIVO"/>
    <x v="1"/>
    <m/>
    <s v="CUNDINAMARCA"/>
    <s v="COTA"/>
  </r>
  <r>
    <n v="35"/>
    <n v="43891"/>
    <d v="2024-02-29T00:00:00"/>
    <s v="Tal-25"/>
    <n v="750"/>
    <s v="TAYLOR"/>
    <s v="MECÁNICO"/>
    <n v="250"/>
    <s v="SI"/>
    <s v="NO"/>
    <s v="NO"/>
    <n v="2004"/>
    <x v="1"/>
    <x v="1"/>
    <s v="INACTIVO"/>
    <x v="1"/>
    <m/>
    <s v="CUNDINAMARCA"/>
    <s v="COTA"/>
  </r>
  <r>
    <n v="36"/>
    <n v="43891"/>
    <d v="2024-02-29T00:00:00"/>
    <s v="Tal-26"/>
    <n v="1000"/>
    <s v="TAYLOR"/>
    <s v="MECÁNICO"/>
    <n v="250"/>
    <s v="SI"/>
    <s v="NO"/>
    <s v="SI"/>
    <n v="2013"/>
    <x v="1"/>
    <x v="1"/>
    <s v="INACTIVO"/>
    <x v="1"/>
    <m/>
    <s v="CUNDINAMARCA"/>
    <s v="COTA"/>
  </r>
  <r>
    <n v="37"/>
    <n v="43891"/>
    <d v="2024-02-29T00:00:00"/>
    <s v="Tal-30"/>
    <n v="1500"/>
    <s v="DSI"/>
    <s v="MECÁNICO"/>
    <n v="500"/>
    <s v="SI"/>
    <s v="NO"/>
    <s v="NO"/>
    <n v="2007"/>
    <x v="1"/>
    <x v="1"/>
    <s v="INACTIVO"/>
    <x v="1"/>
    <m/>
    <s v="CASANARE"/>
    <m/>
  </r>
  <r>
    <n v="38"/>
    <n v="43891"/>
    <d v="2024-02-29T00:00:00"/>
    <s v="Tal-28"/>
    <n v="1200"/>
    <s v="DSI"/>
    <s v="MECÁNICO"/>
    <n v="350"/>
    <s v="SI"/>
    <s v="NO"/>
    <s v="SI"/>
    <n v="2012"/>
    <x v="1"/>
    <x v="1"/>
    <s v="INACTIVO"/>
    <x v="1"/>
    <m/>
    <s v="BOYACÁ"/>
    <m/>
  </r>
  <r>
    <n v="39"/>
    <n v="43891"/>
    <d v="2024-02-29T00:00:00"/>
    <s v="Tal-29"/>
    <n v="1000"/>
    <s v="DSI"/>
    <s v="MECÁNICO"/>
    <n v="350"/>
    <s v="SI"/>
    <s v="NO"/>
    <s v="NO"/>
    <n v="2008"/>
    <x v="1"/>
    <x v="1"/>
    <s v="INACTIVO"/>
    <x v="1"/>
    <m/>
    <s v="CUNDINAMARCA"/>
    <m/>
  </r>
  <r>
    <n v="40"/>
    <n v="43891"/>
    <d v="2024-02-29T00:00:00"/>
    <s v="Tal-313"/>
    <n v="2000"/>
    <s v="HONGHUA                                              (Eléctrico AC (VFD))"/>
    <s v="AC/VFD"/>
    <n v="500"/>
    <s v="SI"/>
    <s v="NO"/>
    <s v="NO"/>
    <n v="2018"/>
    <x v="1"/>
    <x v="0"/>
    <s v="ACTIVO"/>
    <x v="0"/>
    <m/>
    <s v="CÓRDOBA"/>
    <s v="CHONTADURO 1"/>
  </r>
  <r>
    <n v="41"/>
    <n v="43891"/>
    <d v="2024-02-29T00:00:00"/>
    <s v="Tal-314"/>
    <n v="2000"/>
    <s v="HONGHUA                                              (Eléctrico AC (VFD))"/>
    <s v="AC/VFD"/>
    <n v="500"/>
    <s v="SI"/>
    <s v="NO"/>
    <s v="NO"/>
    <n v="2018"/>
    <x v="1"/>
    <x v="1"/>
    <s v="INACTIVO"/>
    <x v="1"/>
    <m/>
    <s v="CUNDINAMARCA"/>
    <s v="COTA"/>
  </r>
  <r>
    <n v="42"/>
    <n v="43891"/>
    <d v="2024-02-29T00:00:00"/>
    <s v="Tal-20"/>
    <n v="400"/>
    <s v="SKYTOP"/>
    <s v="MECÁNICO"/>
    <s v="NO"/>
    <s v="SI"/>
    <s v="SI"/>
    <s v="SI"/>
    <n v="2018"/>
    <x v="0"/>
    <x v="1"/>
    <s v="INACTIVO"/>
    <x v="1"/>
    <m/>
    <s v="CUNDINAMARCA"/>
    <s v="COTA"/>
  </r>
  <r>
    <n v="43"/>
    <n v="43891"/>
    <d v="2024-02-29T00:00:00"/>
    <s v="Tal-21"/>
    <n v="400"/>
    <s v="SKYTOP"/>
    <s v="MECÁNICO"/>
    <s v="NO"/>
    <s v="SI"/>
    <s v="SI"/>
    <s v="SI"/>
    <n v="2018"/>
    <x v="0"/>
    <x v="1"/>
    <s v="INACTIVO"/>
    <x v="1"/>
    <m/>
    <s v="CUNDINAMARCA"/>
    <s v="COTA"/>
  </r>
  <r>
    <n v="44"/>
    <n v="43891"/>
    <d v="2024-03-31T00:00:00"/>
    <s v="Tal-19"/>
    <n v="550"/>
    <s v="SKYTOP"/>
    <s v="MECÁNICO"/>
    <s v="NO"/>
    <s v="SI"/>
    <s v="SI"/>
    <s v="SI"/>
    <n v="2018"/>
    <x v="0"/>
    <x v="0"/>
    <s v="ACTIVO"/>
    <x v="0"/>
    <m/>
    <s v="CESAR "/>
    <s v="ACORDIONERO "/>
  </r>
  <r>
    <n v="45"/>
    <n v="43891"/>
    <d v="2024-03-31T00:00:00"/>
    <s v="Tal-18"/>
    <n v="550"/>
    <s v="LOADCRAFT"/>
    <s v="MECÁNICO"/>
    <s v="NO"/>
    <s v="SI"/>
    <s v="SI"/>
    <s v="NO"/>
    <n v="2011"/>
    <x v="0"/>
    <x v="0"/>
    <s v="ACTIVO"/>
    <x v="0"/>
    <m/>
    <s v="PUTUMAYO"/>
    <s v="COSTAYACO "/>
  </r>
  <r>
    <n v="46"/>
    <n v="43891"/>
    <d v="2024-02-29T00:00:00"/>
    <s v="Tal-22"/>
    <n v="550"/>
    <s v="LOADCRAFT"/>
    <s v="MECÁNICO"/>
    <s v="NO"/>
    <s v="SI"/>
    <s v="SI"/>
    <s v="NO"/>
    <n v="2012"/>
    <x v="0"/>
    <x v="1"/>
    <s v="INACTIVO"/>
    <x v="1"/>
    <m/>
    <s v="CUNDINAMARCA"/>
    <s v="COTA"/>
  </r>
  <r>
    <n v="47"/>
    <n v="43891"/>
    <d v="2024-02-29T00:00:00"/>
    <s v="Tal-23"/>
    <n v="250"/>
    <s v="NO DISPONIBLE"/>
    <s v="MECÁNICO"/>
    <s v="NO"/>
    <s v="SI"/>
    <s v="SI"/>
    <s v="NO"/>
    <n v="2011"/>
    <x v="0"/>
    <x v="1"/>
    <s v="INACTIVO"/>
    <x v="1"/>
    <m/>
    <s v="CUNDINAMARCA"/>
    <s v="COTA"/>
  </r>
  <r>
    <n v="48"/>
    <n v="43891"/>
    <d v="2024-02-29T00:00:00"/>
    <s v="Tal-27"/>
    <n v="750"/>
    <s v="HELI-750 (HELITRANSPORTABLE)"/>
    <s v="MECÁNICO"/>
    <n v="250"/>
    <s v="SI"/>
    <s v="NO"/>
    <s v="NO"/>
    <n v="2010"/>
    <x v="1"/>
    <x v="1"/>
    <s v="INACTIVO"/>
    <x v="1"/>
    <m/>
    <s v="SANTANDER"/>
    <s v="COTA"/>
  </r>
  <r>
    <n v="49"/>
    <n v="43891"/>
    <d v="2024-02-29T00:00:00"/>
    <s v="Tal-31"/>
    <n v="1200"/>
    <s v="HELI-1200 (HELITRANSPORTABLE)"/>
    <s v="MECÁNICO"/>
    <n v="350"/>
    <s v="SI"/>
    <s v="NO"/>
    <s v="NO"/>
    <n v="2012"/>
    <x v="1"/>
    <x v="1"/>
    <s v="INACTIVO"/>
    <x v="1"/>
    <m/>
    <s v="PUTUMAYO"/>
    <s v="COTA"/>
  </r>
  <r>
    <n v="50"/>
    <n v="43891"/>
    <d v="2024-02-29T00:00:00"/>
    <s v="Tal-32"/>
    <n v="1400"/>
    <s v="HELI-1400 (HELITRANSPORTABLE)"/>
    <s v="MECÁNICO"/>
    <n v="350"/>
    <s v="SI"/>
    <s v="NO"/>
    <s v="NO"/>
    <n v="2015"/>
    <x v="1"/>
    <x v="1"/>
    <s v="INACTIVO"/>
    <x v="1"/>
    <m/>
    <s v="CUNDINAMARCA"/>
    <s v="COTA"/>
  </r>
  <r>
    <n v="51"/>
    <n v="43586"/>
    <d v="2024-02-29T00:00:00"/>
    <s v="Tal-386"/>
    <n v="1"/>
    <s v="NO DISPONIBLE "/>
    <s v="NO DISPONIBLE "/>
    <s v="NO DISPONIBLE "/>
    <s v="NO DISPONIBLE "/>
    <s v="NO DISPONIBLE "/>
    <s v="NO DISPONIBLE "/>
    <s v="NO DISPONIBLE"/>
    <x v="2"/>
    <x v="2"/>
    <s v="NO DISPONIBLE "/>
    <x v="2"/>
    <m/>
    <s v="NO DISPONIBLE "/>
    <m/>
  </r>
  <r>
    <n v="52"/>
    <n v="43586"/>
    <d v="2024-02-29T00:00:00"/>
    <s v="Tal-40"/>
    <n v="2000"/>
    <s v="NO DISPONIBLE"/>
    <s v="VFD"/>
    <n v="500"/>
    <s v="SI"/>
    <s v="NO"/>
    <s v="NO"/>
    <s v="NO DISPONIBLE"/>
    <x v="2"/>
    <x v="2"/>
    <s v="NO DISPONIBLE "/>
    <x v="2"/>
    <m/>
    <s v="NO DISPONIBLE "/>
    <m/>
  </r>
  <r>
    <n v="53"/>
    <n v="43586"/>
    <d v="2024-02-29T00:00:00"/>
    <s v="Tal-45"/>
    <n v="2000"/>
    <s v="NO DISPONIBLE"/>
    <s v="SCR"/>
    <n v="500"/>
    <s v="SI"/>
    <s v="NO"/>
    <s v="SI"/>
    <s v="NO DISPONIBLE"/>
    <x v="2"/>
    <x v="2"/>
    <s v="NO DISPONIBLE "/>
    <x v="2"/>
    <m/>
    <s v="NO DISPONIBLE "/>
    <m/>
  </r>
  <r>
    <n v="54"/>
    <n v="43586"/>
    <d v="2024-02-29T00:00:00"/>
    <s v="Tal-46"/>
    <n v="1"/>
    <s v="NO DISPONIBLE "/>
    <s v="NO DISPONIBLE "/>
    <s v="NO DISPONIBLE "/>
    <s v="NO DISPONIBLE "/>
    <s v="NO DISPONIBLE "/>
    <s v="NO DISPONIBLE "/>
    <s v="NO DISPONIBLE"/>
    <x v="2"/>
    <x v="2"/>
    <s v="NO DISPONIBLE "/>
    <x v="2"/>
    <m/>
    <s v="NO DISPONIBLE "/>
    <m/>
  </r>
  <r>
    <n v="55"/>
    <n v="43586"/>
    <d v="2024-02-29T00:00:00"/>
    <s v="Tal-47"/>
    <n v="1"/>
    <s v="NO DISPONIBLE "/>
    <s v="NO DISPONIBLE "/>
    <s v="NO DISPONIBLE "/>
    <s v="NO DISPONIBLE "/>
    <s v="NO DISPONIBLE "/>
    <s v="NO DISPONIBLE "/>
    <s v="NO DISPONIBLE"/>
    <x v="2"/>
    <x v="2"/>
    <s v="NO DISPONIBLE "/>
    <x v="2"/>
    <m/>
    <s v="NO DISPONIBLE "/>
    <m/>
  </r>
  <r>
    <n v="56"/>
    <n v="43586"/>
    <d v="2024-02-29T00:00:00"/>
    <s v="Tal-48"/>
    <n v="550"/>
    <s v="NO DISPONIBLE"/>
    <s v="DC"/>
    <s v="NO"/>
    <s v="N.A."/>
    <s v="SI"/>
    <s v="NO"/>
    <s v="NO DISPONIBLE"/>
    <x v="2"/>
    <x v="2"/>
    <s v="NO DISPONIBLE "/>
    <x v="2"/>
    <m/>
    <s v="NO DISPONIBLE "/>
    <m/>
  </r>
  <r>
    <n v="57"/>
    <n v="43586"/>
    <d v="2024-02-29T00:00:00"/>
    <s v="Tal-49"/>
    <n v="550"/>
    <s v="NO DISPONIBLE"/>
    <s v="DC"/>
    <s v="NO"/>
    <s v="N.A."/>
    <s v="SI"/>
    <s v="NO"/>
    <s v="NO DISPONIBLE"/>
    <x v="1"/>
    <x v="0"/>
    <s v="ACTIVO"/>
    <x v="3"/>
    <m/>
    <s v="META"/>
    <s v="CASE 0020"/>
  </r>
  <r>
    <n v="58"/>
    <n v="43586"/>
    <d v="2024-02-29T00:00:00"/>
    <s v="Tal-36"/>
    <n v="750"/>
    <s v="NO DISPONIBLE"/>
    <s v="DC"/>
    <n v="250"/>
    <s v="SI"/>
    <s v="NO"/>
    <s v="NO"/>
    <s v="NO DISPONIBLE"/>
    <x v="1"/>
    <x v="1"/>
    <s v="INACTIVO"/>
    <x v="1"/>
    <m/>
    <s v="META"/>
    <s v="APIAY"/>
  </r>
  <r>
    <n v="59"/>
    <n v="43586"/>
    <d v="2024-02-29T00:00:00"/>
    <s v="Tal-37"/>
    <n v="950"/>
    <s v="NO DISPONIBLE"/>
    <s v="DC"/>
    <n v="350"/>
    <s v="SI"/>
    <s v="NO"/>
    <s v="NO"/>
    <s v="NO DISPONIBLE"/>
    <x v="1"/>
    <x v="1"/>
    <s v="INACTIVO"/>
    <x v="1"/>
    <m/>
    <s v="CASANARE"/>
    <s v="YOPAL"/>
  </r>
  <r>
    <n v="60"/>
    <n v="43586"/>
    <d v="2024-02-29T00:00:00"/>
    <s v="Tal-38"/>
    <n v="1"/>
    <s v="NO DISPONIBLE "/>
    <s v="NO DISPONIBLE "/>
    <s v="NO DISPONIBLE "/>
    <s v="NO DISPONIBLE "/>
    <s v="NO DISPONIBLE "/>
    <s v="NO DISPONIBLE "/>
    <s v="NO DISPONIBLE"/>
    <x v="1"/>
    <x v="1"/>
    <s v="INACTIVO"/>
    <x v="1"/>
    <m/>
    <s v="META"/>
    <s v="POMPEYA "/>
  </r>
  <r>
    <n v="61"/>
    <n v="43586"/>
    <d v="2024-02-29T00:00:00"/>
    <s v="Tal-266"/>
    <n v="1"/>
    <s v="NO DISPONIBLE "/>
    <s v="NO DISPONIBLE "/>
    <s v="NO DISPONIBLE "/>
    <s v="NO DISPONIBLE "/>
    <s v="NO DISPONIBLE "/>
    <s v="NO DISPONIBLE "/>
    <s v="NO DISPONIBLE"/>
    <x v="1"/>
    <x v="1"/>
    <s v="INACTIVO"/>
    <x v="1"/>
    <m/>
    <s v="ATLÁNTICO"/>
    <s v="MALAMBO"/>
  </r>
  <r>
    <n v="62"/>
    <n v="43586"/>
    <d v="2024-02-29T00:00:00"/>
    <s v="Tal-44"/>
    <n v="1200"/>
    <s v="NO DISPONIBLE"/>
    <s v="SCR"/>
    <n v="350"/>
    <s v="SI"/>
    <s v="NO"/>
    <s v="SI"/>
    <s v="NO DISPONIBLE"/>
    <x v="0"/>
    <x v="1"/>
    <s v="INACTIVO"/>
    <x v="1"/>
    <m/>
    <s v="SANTANDER"/>
    <s v="BARRANCABERMEJA"/>
  </r>
  <r>
    <n v="63"/>
    <n v="43586"/>
    <d v="2024-02-29T00:00:00"/>
    <s v="Tal-239"/>
    <n v="1"/>
    <s v="NO DISPONIBLE "/>
    <s v="NO DISPONIBLE "/>
    <s v="NO DISPONIBLE "/>
    <s v="NO DISPONIBLE "/>
    <s v="NO DISPONIBLE "/>
    <s v="NO DISPONIBLE "/>
    <s v="NO DISPONIBLE"/>
    <x v="0"/>
    <x v="1"/>
    <s v="INACTIVO"/>
    <x v="1"/>
    <m/>
    <s v="SANTANDER"/>
    <s v="BARRANCABERMEJA"/>
  </r>
  <r>
    <n v="64"/>
    <n v="43586"/>
    <d v="2024-02-29T00:00:00"/>
    <s v="Tal-42"/>
    <n v="1700"/>
    <s v="NO DISPONIBLE"/>
    <s v="SCR"/>
    <n v="500"/>
    <s v="SI"/>
    <s v="NO"/>
    <s v="NO"/>
    <s v="NO DISPONIBLE"/>
    <x v="1"/>
    <x v="1"/>
    <s v="INACTIVO"/>
    <x v="1"/>
    <m/>
    <s v="META"/>
    <s v="PUERTO GAITÁN"/>
  </r>
  <r>
    <n v="65"/>
    <n v="43586"/>
    <d v="2024-02-29T00:00:00"/>
    <s v="Tal-43"/>
    <n v="2000"/>
    <s v="NO DISPONIBLE"/>
    <s v="VFD"/>
    <n v="500"/>
    <s v="SI"/>
    <s v="NO"/>
    <s v="NO"/>
    <s v="NO DISPONIBLE"/>
    <x v="1"/>
    <x v="1"/>
    <s v="INACTIVO"/>
    <x v="1"/>
    <m/>
    <s v="META"/>
    <s v="PUERTO GAITÁN"/>
  </r>
  <r>
    <n v="66"/>
    <n v="43586"/>
    <d v="2024-02-29T00:00:00"/>
    <s v="Tal-405"/>
    <n v="750"/>
    <s v="NO DISPONIBLE"/>
    <s v="DC"/>
    <n v="250"/>
    <s v="SI"/>
    <s v="NO"/>
    <s v="NO"/>
    <s v="NO DISPONIBLE"/>
    <x v="1"/>
    <x v="1"/>
    <s v="INACTIVO"/>
    <x v="1"/>
    <m/>
    <s v="META"/>
    <s v="PUERTO GAITÁN"/>
  </r>
  <r>
    <n v="67"/>
    <n v="43374"/>
    <d v="2024-02-29T00:00:00"/>
    <s v="Tal-55"/>
    <n v="1000"/>
    <s v="HIDRAULICO"/>
    <s v="AC"/>
    <n v="21000"/>
    <s v="SI"/>
    <s v="SKIDDING SI"/>
    <s v="NO DISPONIBLE "/>
    <n v="2008"/>
    <x v="1"/>
    <x v="1"/>
    <s v="INACTIVO"/>
    <x v="1"/>
    <s v="MANTENIMIENTO "/>
    <s v="CUNDINAMARCA"/>
    <m/>
  </r>
  <r>
    <n v="68"/>
    <n v="43374"/>
    <d v="2024-02-29T00:00:00"/>
    <s v="Tal-54"/>
    <n v="1000"/>
    <s v="HIDRAULICO"/>
    <s v="AC"/>
    <n v="21000"/>
    <s v="SI"/>
    <s v="SKIDDING SI"/>
    <m/>
    <n v="2006"/>
    <x v="1"/>
    <x v="1"/>
    <s v="INACTIVO"/>
    <x v="1"/>
    <m/>
    <s v="CESAR"/>
    <m/>
  </r>
  <r>
    <n v="69"/>
    <n v="43374"/>
    <d v="2024-02-29T00:00:00"/>
    <s v="Tal-284"/>
    <n v="750"/>
    <s v="HIDRAULICO"/>
    <s v="DC"/>
    <n v="21000"/>
    <s v="SI"/>
    <s v="SKIDDING SI"/>
    <s v="NO DISPONIBLE "/>
    <n v="2007"/>
    <x v="1"/>
    <x v="1"/>
    <s v="INACTIVO"/>
    <x v="1"/>
    <s v="MANTENIMIENTO "/>
    <s v="META"/>
    <m/>
  </r>
  <r>
    <n v="70"/>
    <n v="43374"/>
    <d v="2024-02-29T00:00:00"/>
    <s v="Tal-285"/>
    <n v="550"/>
    <s v="HIDRAULICO"/>
    <s v="AC"/>
    <n v="23600"/>
    <s v="SI"/>
    <s v="FAST MOVE TRAILERS "/>
    <m/>
    <n v="2020"/>
    <x v="1"/>
    <x v="0"/>
    <s v="ACTIVO"/>
    <x v="0"/>
    <m/>
    <s v="META"/>
    <s v="RUBIALES  2391 H ST 2"/>
  </r>
  <r>
    <n v="71"/>
    <n v="43374"/>
    <d v="2024-02-29T00:00:00"/>
    <s v="Tal-286"/>
    <n v="750"/>
    <s v="HIDRAULICO"/>
    <s v="NO DISPONIBLE"/>
    <n v="21000"/>
    <s v="SI"/>
    <s v="AUTOPROPULSADO "/>
    <s v="NO DISPONIBLE "/>
    <n v="1986"/>
    <x v="0"/>
    <x v="1"/>
    <s v="INACTIVO"/>
    <x v="1"/>
    <m/>
    <s v="HUILA"/>
    <m/>
  </r>
  <r>
    <n v="72"/>
    <n v="43374"/>
    <d v="2024-02-29T00:00:00"/>
    <s v="Tal-65"/>
    <n v="1000"/>
    <s v="HIDRAULICO"/>
    <s v="NO DISPONIBLE"/>
    <n v="20000"/>
    <s v="SI"/>
    <s v="FAST MOVE TRAILERS "/>
    <s v="NO DISPONIBLE "/>
    <n v="2010"/>
    <x v="1"/>
    <x v="1"/>
    <s v="INACTIVO"/>
    <x v="1"/>
    <s v="MANTENIMIENTO "/>
    <s v="SANTANDER"/>
    <m/>
  </r>
  <r>
    <n v="73"/>
    <n v="43374"/>
    <d v="2024-02-29T00:00:00"/>
    <s v="Tal-63"/>
    <n v="1000"/>
    <s v="HIDRAULICO"/>
    <s v="NO DISPONIBLE"/>
    <n v="20000"/>
    <s v="SI"/>
    <s v="FAST MOVE TRAILERS "/>
    <s v="NO DISPONIBLE "/>
    <n v="2010"/>
    <x v="1"/>
    <x v="1"/>
    <s v="INACTIVO"/>
    <x v="1"/>
    <s v="MANTENIMIENTO "/>
    <s v="SANTANDER"/>
    <m/>
  </r>
  <r>
    <n v="74"/>
    <n v="43891"/>
    <d v="2024-02-29T00:00:00"/>
    <s v="Tal-64"/>
    <n v="3000"/>
    <s v="FLEX RIG"/>
    <s v="FLEX RIG AC/VFD"/>
    <n v="750"/>
    <s v="SI"/>
    <s v="SKIDDING SYSTEM"/>
    <s v="SI"/>
    <n v="2014"/>
    <x v="1"/>
    <x v="1"/>
    <s v="INACTIVO"/>
    <x v="1"/>
    <m/>
    <s v="CASANARE"/>
    <m/>
  </r>
  <r>
    <n v="75"/>
    <n v="43891"/>
    <d v="2024-02-29T00:00:00"/>
    <s v="Tal-62"/>
    <n v="3000"/>
    <s v="NATIONAL 1620UE"/>
    <s v="DC/SCR"/>
    <n v="650"/>
    <s v="SI"/>
    <s v="SKIDDING SYSTEM"/>
    <s v="SI"/>
    <s v="NO DISPONIBLE"/>
    <x v="1"/>
    <x v="0"/>
    <s v="ACTIVO"/>
    <x v="0"/>
    <m/>
    <s v="META"/>
    <s v="CL RB 2132 H"/>
  </r>
  <r>
    <n v="76"/>
    <n v="43891"/>
    <d v="2024-02-29T00:00:00"/>
    <s v="Tal-66"/>
    <n v="3000"/>
    <s v="NATIONAL 1620UE"/>
    <s v="DC/SCR"/>
    <n v="650"/>
    <s v="SI"/>
    <s v="SKIDDING SYSTEM"/>
    <s v="SI"/>
    <s v="NO DISPONIBLE"/>
    <x v="1"/>
    <x v="1"/>
    <s v="INACTIVO"/>
    <x v="1"/>
    <s v="SUSPENDIDO"/>
    <s v="CASANARE"/>
    <m/>
  </r>
  <r>
    <n v="77"/>
    <n v="43891"/>
    <d v="2024-02-29T00:00:00"/>
    <s v="Tal-68"/>
    <n v="1500"/>
    <s v="FLEX RIG"/>
    <s v="FLEX RIG AC/VFD"/>
    <n v="500"/>
    <s v="SI"/>
    <s v="SI"/>
    <s v="SI"/>
    <n v="2006"/>
    <x v="1"/>
    <x v="1"/>
    <s v="INACTIVO"/>
    <x v="1"/>
    <s v="STACK"/>
    <s v="CASANARE"/>
    <m/>
  </r>
  <r>
    <n v="78"/>
    <n v="43891"/>
    <d v="2024-02-29T00:00:00"/>
    <s v="Tal-77"/>
    <n v="1500"/>
    <s v="FLEX RIG"/>
    <s v="FLEX RIG AC/VFD"/>
    <n v="500"/>
    <s v="SI"/>
    <s v="SI"/>
    <s v="SI"/>
    <n v="2007"/>
    <x v="1"/>
    <x v="1"/>
    <s v="INACTIVO"/>
    <x v="1"/>
    <s v="STACK"/>
    <s v="CASANARE"/>
    <m/>
  </r>
  <r>
    <n v="79"/>
    <n v="44682"/>
    <d v="2024-02-29T00:00:00"/>
    <s v="Tal-78"/>
    <n v="1500"/>
    <s v="NO DISPONIBLE"/>
    <s v="AC/VFD"/>
    <s v="NOV TDS 11"/>
    <s v="NO DISPONIBLE"/>
    <s v="NO DISPONIBLE"/>
    <s v="NO DISPONIBLE"/>
    <n v="2011"/>
    <x v="1"/>
    <x v="0"/>
    <s v="ACTIVO"/>
    <x v="0"/>
    <m/>
    <s v="META"/>
    <s v="RUBIALES 1947 H"/>
  </r>
  <r>
    <n v="80"/>
    <n v="44682"/>
    <d v="2024-02-29T00:00:00"/>
    <s v="Tal-79"/>
    <n v="1"/>
    <s v="NO DISPONIBLE "/>
    <s v="NO DISPONIBLE "/>
    <s v="NO DISPONIBLE "/>
    <s v="NO DISPONIBLE "/>
    <s v="NO DISPONIBLE "/>
    <s v="NO DISPONIBLE "/>
    <s v="NO DISPONIBLE"/>
    <x v="2"/>
    <x v="2"/>
    <s v="NO DISPONIBLE "/>
    <x v="2"/>
    <m/>
    <s v="NO DISPONIBLE "/>
    <m/>
  </r>
  <r>
    <n v="81"/>
    <n v="44682"/>
    <d v="2024-02-29T00:00:00"/>
    <s v="Tal-80"/>
    <n v="1"/>
    <s v="NO DISPONIBLE "/>
    <s v="NO DISPONIBLE "/>
    <s v="NO DISPONIBLE "/>
    <s v="NO DISPONIBLE "/>
    <s v="NO DISPONIBLE "/>
    <s v="NO DISPONIBLE "/>
    <s v="NO DISPONIBLE"/>
    <x v="2"/>
    <x v="2"/>
    <s v="NO DISPONIBLE "/>
    <x v="2"/>
    <m/>
    <s v="NO DISPONIBLE "/>
    <m/>
  </r>
  <r>
    <n v="82"/>
    <n v="44682"/>
    <d v="2024-02-29T00:00:00"/>
    <s v="Tal-81"/>
    <n v="550"/>
    <s v="NO DISPONIBLE"/>
    <s v="DC"/>
    <s v="NO"/>
    <s v="NO DISPONIBLE"/>
    <s v="NO DISPONIBLE"/>
    <n v="2008"/>
    <n v="1986"/>
    <x v="0"/>
    <x v="1"/>
    <s v="INACTIVO"/>
    <x v="1"/>
    <m/>
    <s v="META"/>
    <m/>
  </r>
  <r>
    <n v="83"/>
    <n v="44682"/>
    <d v="2024-03-31T00:00:00"/>
    <s v="Tal-82"/>
    <n v="550"/>
    <s v="NO DISPONIBLE"/>
    <s v="DC"/>
    <s v="NO"/>
    <s v="NO DISPONIBLE"/>
    <s v="NO DISPONIBLE"/>
    <s v="NO DISPONIBLE"/>
    <n v="2012"/>
    <x v="0"/>
    <x v="0"/>
    <s v="ACTIVO"/>
    <x v="0"/>
    <m/>
    <s v="ARAUCA"/>
    <m/>
  </r>
  <r>
    <n v="84"/>
    <n v="44682"/>
    <d v="2024-03-31T00:00:00"/>
    <s v="Tal-83"/>
    <n v="550"/>
    <s v="NO DISPONIBLE"/>
    <s v="DC"/>
    <s v="NO"/>
    <s v="NO DISPONIBLE"/>
    <s v="NO DISPONIBLE"/>
    <s v="NO DISPONIBLE"/>
    <n v="2013"/>
    <x v="0"/>
    <x v="0"/>
    <s v="ACTIVO"/>
    <x v="0"/>
    <m/>
    <s v="CASANARE"/>
    <s v="CASANARE"/>
  </r>
  <r>
    <n v="85"/>
    <n v="44682"/>
    <d v="2024-02-29T00:00:00"/>
    <s v="Tal-84"/>
    <n v="550"/>
    <s v="NO DISPONIBLE"/>
    <s v="DC"/>
    <s v="NO"/>
    <s v="NO DISPONIBLE"/>
    <s v="NO DISPONIBLE"/>
    <s v="NO DISPONIBLE"/>
    <n v="2013"/>
    <x v="0"/>
    <x v="1"/>
    <s v="INACTIVO"/>
    <x v="1"/>
    <m/>
    <s v="META"/>
    <m/>
  </r>
  <r>
    <n v="86"/>
    <n v="44682"/>
    <d v="2024-02-29T00:00:00"/>
    <s v="Tal-85"/>
    <n v="550"/>
    <s v="NO DISPONIBLE"/>
    <s v="DC"/>
    <s v="NO"/>
    <s v="NO DISPONIBLE"/>
    <s v="NO DISPONIBLE"/>
    <s v="NO DISPONIBLE"/>
    <n v="2013"/>
    <x v="0"/>
    <x v="1"/>
    <s v="INACTIVO"/>
    <x v="1"/>
    <m/>
    <s v="META"/>
    <m/>
  </r>
  <r>
    <n v="87"/>
    <n v="44682"/>
    <d v="2024-02-29T00:00:00"/>
    <s v="Tal-86"/>
    <n v="550"/>
    <s v="NO DISPONIBLE"/>
    <s v="DC"/>
    <s v="NO"/>
    <s v="NO DISPONIBLE"/>
    <s v="NO DISPONIBLE"/>
    <n v="2008"/>
    <n v="1984"/>
    <x v="0"/>
    <x v="1"/>
    <s v="INACTIVO"/>
    <x v="1"/>
    <m/>
    <s v="META"/>
    <m/>
  </r>
  <r>
    <n v="88"/>
    <n v="44682"/>
    <d v="2024-02-29T00:00:00"/>
    <s v="Tal-69"/>
    <n v="750"/>
    <s v="NO DISPONIBLE"/>
    <s v="DC"/>
    <s v="NO DISPONIBLE"/>
    <s v="NO DISPONIBLE"/>
    <s v="NO DISPONIBLE"/>
    <n v="2008"/>
    <n v="1982"/>
    <x v="0"/>
    <x v="1"/>
    <s v="INACTIVO"/>
    <x v="1"/>
    <m/>
    <s v="CASANARE"/>
    <m/>
  </r>
  <r>
    <n v="89"/>
    <n v="44682"/>
    <d v="2024-03-31T00:00:00"/>
    <s v="Tal-87"/>
    <n v="550"/>
    <s v="NO DISPONIBLE"/>
    <s v="DC"/>
    <s v="NO"/>
    <s v="NO DISPONIBLE"/>
    <s v="NO DISPONIBLE"/>
    <s v="NO DISPONIBLE"/>
    <n v="2016"/>
    <x v="0"/>
    <x v="0"/>
    <s v="ACTIVO"/>
    <x v="1"/>
    <m/>
    <s v="META"/>
    <s v="ACACIAS"/>
  </r>
  <r>
    <n v="90"/>
    <n v="44682"/>
    <d v="2024-02-29T00:00:00"/>
    <s v="Tal-88"/>
    <n v="1500"/>
    <s v="NO DISPONIBLE"/>
    <s v="AC/VFD"/>
    <s v="NOV TDS 11"/>
    <s v="NO DISPONIBLE"/>
    <s v="NO DISPONIBLE"/>
    <s v="NO DISPONIBLE"/>
    <n v="2014"/>
    <x v="1"/>
    <x v="1"/>
    <s v="INACTIVO"/>
    <x v="1"/>
    <m/>
    <s v="SANTANDER"/>
    <m/>
  </r>
  <r>
    <n v="91"/>
    <n v="44682"/>
    <d v="2024-03-31T00:00:00"/>
    <s v="Tal-89"/>
    <n v="550"/>
    <s v="NO DISPONIBLE"/>
    <s v="DC"/>
    <s v="NO"/>
    <s v="NO DISPONIBLE"/>
    <s v="NO DISPONIBLE"/>
    <s v="NO DISPONIBLE"/>
    <n v="2017"/>
    <x v="0"/>
    <x v="0"/>
    <s v="ACTIVO"/>
    <x v="0"/>
    <m/>
    <s v="META"/>
    <s v="RUBIALES "/>
  </r>
  <r>
    <n v="92"/>
    <n v="44682"/>
    <d v="2024-02-29T00:00:00"/>
    <s v="Tal-90"/>
    <n v="550"/>
    <s v="NO DISPONIBLE"/>
    <s v="DC"/>
    <s v="NO"/>
    <s v="NO DISPONIBLE"/>
    <s v="NO DISPONIBLE"/>
    <s v="NO DISPONIBLE"/>
    <n v="2017"/>
    <x v="0"/>
    <x v="1"/>
    <s v="INACTIVO"/>
    <x v="1"/>
    <m/>
    <s v="META"/>
    <m/>
  </r>
  <r>
    <n v="93"/>
    <n v="44682"/>
    <d v="2024-03-31T00:00:00"/>
    <s v="Tal-91"/>
    <n v="550"/>
    <s v="NO DISPONIBLE"/>
    <s v="DC"/>
    <s v="NO"/>
    <s v="NO DISPONIBLE"/>
    <s v="NO DISPONIBLE"/>
    <s v="NO DISPONIBLE"/>
    <n v="2017"/>
    <x v="0"/>
    <x v="0"/>
    <s v="ACTIVO"/>
    <x v="0"/>
    <m/>
    <s v="SANTANDER"/>
    <s v="BARRANCABERMEJA"/>
  </r>
  <r>
    <n v="94"/>
    <n v="44682"/>
    <d v="2024-03-31T00:00:00"/>
    <s v="Tal-92"/>
    <n v="550"/>
    <s v="NO DISPONIBLE"/>
    <s v="DC"/>
    <s v="NO DISPONIBLE"/>
    <s v="NO DISPONIBLE"/>
    <s v="NO DISPONIBLE"/>
    <n v="2014"/>
    <n v="2010"/>
    <x v="0"/>
    <x v="0"/>
    <s v="ACTIVO"/>
    <x v="0"/>
    <m/>
    <s v="ARAUCA"/>
    <s v="ARAUCA"/>
  </r>
  <r>
    <n v="95"/>
    <n v="44682"/>
    <d v="2024-02-29T00:00:00"/>
    <s v="Tal-93"/>
    <n v="550"/>
    <s v="NO DISPONIBLE"/>
    <s v="DC"/>
    <s v="NO DISPONIBLE"/>
    <s v="NO DISPONIBLE"/>
    <s v="NO DISPONIBLE"/>
    <n v="2014"/>
    <n v="2007"/>
    <x v="0"/>
    <x v="1"/>
    <s v="INACTIVO"/>
    <x v="1"/>
    <m/>
    <s v="SANTANDER"/>
    <m/>
  </r>
  <r>
    <n v="96"/>
    <n v="44682"/>
    <d v="2024-03-31T00:00:00"/>
    <s v="Tal-94"/>
    <n v="550"/>
    <s v="NO DISPONIBLE"/>
    <s v="DC"/>
    <s v="NO DISPONIBLE"/>
    <s v="NO DISPONIBLE"/>
    <s v="NO DISPONIBLE"/>
    <n v="2014"/>
    <n v="2007"/>
    <x v="0"/>
    <x v="0"/>
    <s v="ACTIVO"/>
    <x v="0"/>
    <m/>
    <s v="META"/>
    <s v="ACACIAS"/>
  </r>
  <r>
    <n v="97"/>
    <n v="44682"/>
    <d v="2024-03-31T00:00:00"/>
    <s v="Tal-95"/>
    <n v="750"/>
    <s v="NO DISPONIBLE"/>
    <s v="DC"/>
    <s v="NO DISPONIBLE"/>
    <s v="NO DISPONIBLE"/>
    <s v="NO DISPONIBLE"/>
    <n v="2014"/>
    <n v="2008"/>
    <x v="0"/>
    <x v="0"/>
    <s v="ACTIVO"/>
    <x v="0"/>
    <m/>
    <s v="META"/>
    <m/>
  </r>
  <r>
    <n v="98"/>
    <n v="44682"/>
    <d v="2024-03-31T00:00:00"/>
    <s v="Tal-96"/>
    <n v="550"/>
    <s v="NO DISPONIBLE"/>
    <s v="DC"/>
    <s v="NO DISPONIBLE"/>
    <s v="NO DISPONIBLE"/>
    <s v="NO DISPONIBLE"/>
    <n v="2014"/>
    <n v="2008"/>
    <x v="0"/>
    <x v="0"/>
    <s v="ACTIVO"/>
    <x v="0"/>
    <m/>
    <s v="ARAUCA"/>
    <s v="ARAUCA"/>
  </r>
  <r>
    <n v="99"/>
    <n v="44682"/>
    <d v="2024-03-31T00:00:00"/>
    <s v="Tal-70"/>
    <n v="550"/>
    <s v="NO DISPONIBLE"/>
    <s v="DC"/>
    <s v="NO DISPONIBLE"/>
    <s v="NO DISPONIBLE"/>
    <s v="NO DISPONIBLE"/>
    <n v="2014"/>
    <n v="2008"/>
    <x v="0"/>
    <x v="0"/>
    <s v="ACTIVO"/>
    <x v="0"/>
    <m/>
    <s v="PUTUMAYO"/>
    <m/>
  </r>
  <r>
    <n v="100"/>
    <n v="44682"/>
    <d v="2024-02-29T00:00:00"/>
    <s v="Tal-97"/>
    <n v="550"/>
    <s v="NO DISPONIBLE"/>
    <s v="DC"/>
    <s v="NO DISPONIBLE"/>
    <s v="NO DISPONIBLE"/>
    <s v="NO DISPONIBLE"/>
    <n v="2014"/>
    <n v="2008"/>
    <x v="0"/>
    <x v="1"/>
    <s v="INACTIVO"/>
    <x v="1"/>
    <m/>
    <s v="META "/>
    <m/>
  </r>
  <r>
    <n v="101"/>
    <n v="44682"/>
    <d v="2024-02-29T00:00:00"/>
    <s v="Tal-98"/>
    <n v="1000"/>
    <s v="NO DISPONIBLE"/>
    <s v="AC/VFD"/>
    <s v="NOV TDS 10"/>
    <s v="NO DISPONIBLE"/>
    <s v="NO DISPONIBLE"/>
    <s v="NO DISPONIBLE"/>
    <n v="2010"/>
    <x v="1"/>
    <x v="0"/>
    <s v="ACTIVO"/>
    <x v="0"/>
    <m/>
    <s v="META"/>
    <s v="CASTILLA NORTE 391"/>
  </r>
  <r>
    <n v="102"/>
    <n v="44682"/>
    <d v="2024-02-29T00:00:00"/>
    <s v="Tal-99"/>
    <n v="550"/>
    <s v="NO DISPONIBLE"/>
    <s v="DC"/>
    <s v="NO DISPONIBLE"/>
    <s v="NO DISPONIBLE"/>
    <s v="NO DISPONIBLE"/>
    <n v="2014"/>
    <n v="2008"/>
    <x v="0"/>
    <x v="1"/>
    <s v="INACTIVO"/>
    <x v="1"/>
    <m/>
    <s v="ARAUCA"/>
    <s v="ARAUCA"/>
  </r>
  <r>
    <n v="103"/>
    <n v="44682"/>
    <d v="2024-03-31T00:00:00"/>
    <s v="Tal-281"/>
    <n v="750"/>
    <s v="NO DISPONIBLE"/>
    <s v="DC"/>
    <s v="NO DISPONIBLE"/>
    <s v="NO DISPONIBLE"/>
    <s v="NO DISPONIBLE"/>
    <n v="2014"/>
    <n v="2008"/>
    <x v="0"/>
    <x v="0"/>
    <s v="ACTIVO"/>
    <x v="0"/>
    <m/>
    <s v="CASANARE"/>
    <s v="CASANARE"/>
  </r>
  <r>
    <n v="104"/>
    <n v="44682"/>
    <d v="2024-03-31T00:00:00"/>
    <s v="Tal-282"/>
    <n v="550"/>
    <s v="NO DISPONIBLE"/>
    <s v="DC"/>
    <s v="NO"/>
    <s v="NO DISPONIBLE"/>
    <s v="NO DISPONIBLE"/>
    <s v="NO DISPONIBLE"/>
    <n v="2009"/>
    <x v="0"/>
    <x v="0"/>
    <s v="ACTIVO"/>
    <x v="0"/>
    <m/>
    <s v="META"/>
    <s v="RUBIAES"/>
  </r>
  <r>
    <n v="105"/>
    <n v="44682"/>
    <d v="2024-02-29T00:00:00"/>
    <s v="Tal-283"/>
    <n v="350"/>
    <s v="NO DISPONIBLE"/>
    <s v="DC"/>
    <s v="NO"/>
    <s v="NO DISPONIBLE"/>
    <s v="NO DISPONIBLE"/>
    <s v="NO DISPONIBLE"/>
    <n v="2009"/>
    <x v="0"/>
    <x v="1"/>
    <s v="INACTIVO"/>
    <x v="1"/>
    <m/>
    <s v="META"/>
    <m/>
  </r>
  <r>
    <n v="106"/>
    <n v="44682"/>
    <d v="2024-03-31T00:00:00"/>
    <s v="Tal-301"/>
    <n v="350"/>
    <s v="NO DISPONIBLE"/>
    <s v="DC"/>
    <s v="NO"/>
    <s v="NO DISPONIBLE"/>
    <s v="NO DISPONIBLE"/>
    <s v="NO DISPONIBLE"/>
    <n v="2009"/>
    <x v="0"/>
    <x v="0"/>
    <s v="ACTIVO"/>
    <x v="0"/>
    <m/>
    <s v="META"/>
    <s v="ACACIAS"/>
  </r>
  <r>
    <n v="107"/>
    <n v="44682"/>
    <d v="2024-02-29T00:00:00"/>
    <s v="Tal-302"/>
    <n v="350"/>
    <s v="NO DISPONIBLE"/>
    <s v="DC"/>
    <s v="NO"/>
    <s v="NO DISPONIBLE"/>
    <s v="NO DISPONIBLE"/>
    <s v="NO DISPONIBLE"/>
    <n v="2009"/>
    <x v="0"/>
    <x v="1"/>
    <s v="INACTIVO"/>
    <x v="1"/>
    <m/>
    <s v="CASANARE"/>
    <m/>
  </r>
  <r>
    <n v="108"/>
    <n v="44682"/>
    <d v="2024-03-31T00:00:00"/>
    <s v="Tal-71"/>
    <n v="550"/>
    <s v="NO DISPONIBLE"/>
    <s v="DC"/>
    <s v="NO"/>
    <s v="NO DISPONIBLE"/>
    <s v="NO DISPONIBLE"/>
    <s v="NO DISPONIBLE"/>
    <n v="2010"/>
    <x v="0"/>
    <x v="0"/>
    <s v="ACTIVO"/>
    <x v="0"/>
    <m/>
    <s v="ARAUCA"/>
    <s v="ARAUCA"/>
  </r>
  <r>
    <n v="109"/>
    <n v="44682"/>
    <d v="2024-03-31T00:00:00"/>
    <s v="Tal-72"/>
    <n v="550"/>
    <s v="NO DISPONIBLE"/>
    <s v="DC"/>
    <s v="NO"/>
    <s v="NO DISPONIBLE"/>
    <s v="NO DISPONIBLE"/>
    <s v="NO DISPONIBLE"/>
    <n v="2010"/>
    <x v="0"/>
    <x v="0"/>
    <s v="ACTIVO"/>
    <x v="0"/>
    <m/>
    <s v="META"/>
    <s v="AKACIAS 134"/>
  </r>
  <r>
    <n v="110"/>
    <n v="44682"/>
    <d v="2024-02-29T00:00:00"/>
    <s v="Tal-73"/>
    <n v="1500"/>
    <s v="NO DISPONIBLE"/>
    <s v="DC"/>
    <s v="DRILLMEC"/>
    <s v="NO DISPONIBLE"/>
    <s v="NO DISPONIBLE"/>
    <s v="NO DISPONIBLE"/>
    <n v="2010"/>
    <x v="1"/>
    <x v="1"/>
    <s v="INACTIVO"/>
    <x v="1"/>
    <m/>
    <s v="META"/>
    <m/>
  </r>
  <r>
    <n v="111"/>
    <n v="44682"/>
    <d v="2024-02-29T00:00:00"/>
    <s v="Tal-76"/>
    <n v="1200"/>
    <s v="NO DISPONIBLE"/>
    <s v="SCR"/>
    <s v="DRILLMEC"/>
    <s v="NO DISPONIBLE"/>
    <s v="NO DISPONIBLE"/>
    <s v="NO DISPONIBLE"/>
    <n v="2010"/>
    <x v="1"/>
    <x v="0"/>
    <s v="ACTIVO"/>
    <x v="0"/>
    <m/>
    <s v="META"/>
    <s v="CLIA 15"/>
  </r>
  <r>
    <n v="112"/>
    <n v="44682"/>
    <d v="2024-02-29T00:00:00"/>
    <s v="Tal-100"/>
    <n v="550"/>
    <s v="NO DISPONIBLE"/>
    <s v="DC"/>
    <s v="NO"/>
    <s v="NO DISPONIBLE"/>
    <s v="NO DISPONIBLE"/>
    <s v="NO DISPONIBLE"/>
    <n v="2010"/>
    <x v="1"/>
    <x v="0"/>
    <s v="ACTIVO"/>
    <x v="0"/>
    <m/>
    <s v="META"/>
    <s v="QUIFA 974 H"/>
  </r>
  <r>
    <n v="113"/>
    <n v="44682"/>
    <d v="2024-03-31T00:00:00"/>
    <s v="Tal-101"/>
    <n v="550"/>
    <s v="NO DISPONIBLE"/>
    <s v="DC"/>
    <s v="NO"/>
    <s v="NO DISPONIBLE"/>
    <s v="NO DISPONIBLE"/>
    <s v="NO DISPONIBLE"/>
    <n v="2010"/>
    <x v="0"/>
    <x v="0"/>
    <s v="ACTIVO"/>
    <x v="0"/>
    <m/>
    <s v="META"/>
    <s v="ACACIAS"/>
  </r>
  <r>
    <n v="114"/>
    <n v="44683"/>
    <d v="2024-03-31T00:00:00"/>
    <s v="Tal-410"/>
    <n v="300"/>
    <s v="FRANKS 300T"/>
    <s v="CONVENCIONAL"/>
    <s v="NO"/>
    <s v="SI"/>
    <s v="NO"/>
    <s v="SI"/>
    <n v="2013"/>
    <x v="0"/>
    <x v="0"/>
    <s v="ACTIVO"/>
    <x v="0"/>
    <m/>
    <s v="BOYACÁ"/>
    <s v="PALAGUA 198"/>
  </r>
  <r>
    <n v="115"/>
    <n v="44683"/>
    <d v="2024-02-29T00:00:00"/>
    <s v="Tal-411"/>
    <n v="750"/>
    <s v="COOPER LTO 750 "/>
    <s v="CONVENCIONAL"/>
    <s v="NO"/>
    <s v="NO"/>
    <s v="NO"/>
    <s v="SI"/>
    <n v="2013"/>
    <x v="1"/>
    <x v="1"/>
    <s v="INACTIVO"/>
    <x v="1"/>
    <m/>
    <s v="SANTANDER"/>
    <m/>
  </r>
  <r>
    <n v="116"/>
    <n v="44683"/>
    <d v="2024-02-29T00:00:00"/>
    <s v="Tal-412"/>
    <n v="350"/>
    <s v="IDECO H35"/>
    <s v="CONVENCIONAL"/>
    <s v="NO"/>
    <s v="SI"/>
    <s v="NO"/>
    <s v="SI"/>
    <n v="2012"/>
    <x v="0"/>
    <x v="1"/>
    <s v="INACTIVO"/>
    <x v="1"/>
    <s v="MANTENIMIENTO "/>
    <s v="SANTANDER"/>
    <m/>
  </r>
  <r>
    <n v="117"/>
    <n v="44683"/>
    <d v="2024-03-31T00:00:00"/>
    <s v="Tal-413"/>
    <n v="450"/>
    <s v="IDECO H37"/>
    <s v="CONVENCIONAL"/>
    <s v="NO"/>
    <s v="SI"/>
    <s v="NO"/>
    <s v="SI"/>
    <n v="2013"/>
    <x v="0"/>
    <x v="0"/>
    <s v="ACTIVO"/>
    <x v="0"/>
    <m/>
    <s v="BOYACÁ"/>
    <s v="PALAGUA 049"/>
  </r>
  <r>
    <n v="118"/>
    <n v="44683"/>
    <d v="2024-02-29T00:00:00"/>
    <s v="Tal-414"/>
    <n v="750"/>
    <s v="CABOT  750"/>
    <s v="CONVENCIONAL"/>
    <s v="NO"/>
    <s v="NO"/>
    <s v="NO"/>
    <s v="SI"/>
    <n v="2012"/>
    <x v="1"/>
    <x v="1"/>
    <s v="INACTIVO"/>
    <x v="1"/>
    <m/>
    <s v="SANTANDER"/>
    <m/>
  </r>
  <r>
    <n v="119"/>
    <n v="44683"/>
    <d v="2024-02-29T00:00:00"/>
    <s v="Tal-415"/>
    <n v="775"/>
    <s v="SERVICE KING 775"/>
    <s v="CONVENCIONAL"/>
    <s v="NO"/>
    <s v="NO"/>
    <s v="NO"/>
    <s v="NO"/>
    <n v="2011"/>
    <x v="1"/>
    <x v="1"/>
    <s v="INACTIVO"/>
    <x v="1"/>
    <s v="MANTENIMIENTO "/>
    <s v="SANTANDER"/>
    <m/>
  </r>
  <r>
    <n v="120"/>
    <n v="44683"/>
    <d v="2024-02-29T00:00:00"/>
    <s v="Tal-416"/>
    <n v="300"/>
    <s v="FRANKS 300"/>
    <s v="CONVENCIONAL"/>
    <s v="NO"/>
    <s v="SI"/>
    <s v="NO"/>
    <s v="SI"/>
    <n v="2021"/>
    <x v="0"/>
    <x v="1"/>
    <s v="INACTIVO"/>
    <x v="1"/>
    <s v="MANTENIMIENTO "/>
    <s v="SANTANDER"/>
    <m/>
  </r>
  <r>
    <n v="121"/>
    <n v="44683"/>
    <d v="2024-02-29T00:00:00"/>
    <s v="Tal-417"/>
    <n v="350"/>
    <s v="TAYLOR BIG-T"/>
    <s v="CONVENCIONAL"/>
    <s v="NO"/>
    <s v="SI"/>
    <s v="NO"/>
    <s v="NO"/>
    <n v="2005"/>
    <x v="0"/>
    <x v="1"/>
    <s v="INACTIVO"/>
    <x v="1"/>
    <s v="MANTENIMIENTO "/>
    <s v="SANTANDER"/>
    <m/>
  </r>
  <r>
    <n v="122"/>
    <n v="44136"/>
    <d v="2024-02-29T00:00:00"/>
    <s v="Tal-119"/>
    <n v="1500"/>
    <s v="CABOT"/>
    <s v="NO DISPONIBLE"/>
    <n v="250"/>
    <s v="SI"/>
    <s v="NO"/>
    <s v="SI"/>
    <n v="2004"/>
    <x v="1"/>
    <x v="1"/>
    <s v="INACTIVO"/>
    <x v="1"/>
    <m/>
    <s v="CESAR"/>
    <m/>
  </r>
  <r>
    <n v="123"/>
    <n v="44136"/>
    <d v="2024-02-29T00:00:00"/>
    <s v="Tal-406"/>
    <n v="1"/>
    <s v="NO DISPONIBLE"/>
    <s v="NO DISPONIBLE"/>
    <s v="NO DISPONIBLE"/>
    <s v="NO DISPONIBLE"/>
    <s v="NO DISPONIBLE"/>
    <s v="NO DISPONIBLE"/>
    <s v="NO DISPONIBLE"/>
    <x v="1"/>
    <x v="1"/>
    <s v="INACTIVO"/>
    <x v="1"/>
    <m/>
    <s v="CESAR"/>
    <m/>
  </r>
  <r>
    <n v="124"/>
    <n v="43831"/>
    <d v="2024-03-31T00:00:00"/>
    <s v="Tal-120"/>
    <n v="350"/>
    <s v="NO DISPONIBLE"/>
    <s v="NO DISPONIBLE"/>
    <s v="NO DISPONIBLE"/>
    <s v="NO DISPONIBLE"/>
    <s v="NO DISPONIBLE"/>
    <s v="NO DISPONIBLE"/>
    <s v="NO DISPONIBLE"/>
    <x v="0"/>
    <x v="0"/>
    <s v="ACTIVO"/>
    <x v="0"/>
    <m/>
    <s v="BOYACÁ"/>
    <s v="VELASQUEZ"/>
  </r>
  <r>
    <n v="125"/>
    <n v="43831"/>
    <d v="2024-03-31T00:00:00"/>
    <s v="Tal-122"/>
    <n v="350"/>
    <s v="NO DISPONIBLE"/>
    <s v="NO DISPONIBLE"/>
    <s v="NO DISPONIBLE"/>
    <s v="NO DISPONIBLE"/>
    <s v="NO DISPONIBLE"/>
    <s v="NO DISPONIBLE"/>
    <s v="NO DISPONIBLE"/>
    <x v="0"/>
    <x v="0"/>
    <s v="ACTIVO"/>
    <x v="0"/>
    <m/>
    <s v="BOYACÁ"/>
    <s v="VELASQUEZ"/>
  </r>
  <r>
    <n v="126"/>
    <n v="43831"/>
    <d v="2024-03-31T00:00:00"/>
    <s v="Tal-354"/>
    <n v="350"/>
    <s v="NO DISPONIBLE"/>
    <s v="NO DISPONIBLE"/>
    <s v="NO DISPONIBLE"/>
    <s v="NO DISPONIBLE"/>
    <s v="NO DISPONIBLE"/>
    <s v="NO DISPONIBLE"/>
    <s v="NO DISPONIBLE"/>
    <x v="0"/>
    <x v="0"/>
    <s v="ACTIVO"/>
    <x v="0"/>
    <m/>
    <s v="BOYACÁ"/>
    <s v="VELASQUEZ"/>
  </r>
  <r>
    <n v="127"/>
    <n v="43831"/>
    <d v="2024-02-29T00:00:00"/>
    <s v="Tal-355"/>
    <n v="750"/>
    <s v="NO DISPONIBLE"/>
    <s v="NO DISPONIBLE"/>
    <s v="NO DISPONIBLE"/>
    <s v="NO DISPONIBLE"/>
    <s v="NO DISPONIBLE"/>
    <s v="NO DISPONIBLE"/>
    <s v="NO DISPONIBLE"/>
    <x v="1"/>
    <x v="0"/>
    <s v="ACTIVO"/>
    <x v="0"/>
    <m/>
    <s v="META"/>
    <s v="AKACIAS 127"/>
  </r>
  <r>
    <n v="128"/>
    <n v="44287"/>
    <d v="2024-02-29T00:00:00"/>
    <s v="Tal-356"/>
    <n v="1"/>
    <s v="NO DISPONIBLE"/>
    <s v="NO DISPONIBLE"/>
    <s v="NO DISPONIBLE"/>
    <s v="NO DISPONIBLE"/>
    <s v="NO DISPONIBLE"/>
    <s v="NO DISPONIBLE"/>
    <s v="NO DISPONIBLE"/>
    <x v="0"/>
    <x v="1"/>
    <s v="INACTIVO"/>
    <x v="1"/>
    <m/>
    <s v="META"/>
    <m/>
  </r>
  <r>
    <n v="129"/>
    <n v="44287"/>
    <d v="2024-02-29T00:00:00"/>
    <s v="Tal-357"/>
    <n v="1"/>
    <s v="NO DISPONIBLE"/>
    <s v="NO DISPONIBLE"/>
    <s v="NO DISPONIBLE"/>
    <s v="NO DISPONIBLE"/>
    <s v="NO DISPONIBLE"/>
    <s v="NO DISPONIBLE"/>
    <s v="NO DISPONIBLE"/>
    <x v="0"/>
    <x v="1"/>
    <s v="INACTIVO"/>
    <x v="1"/>
    <m/>
    <s v="SANTANDER"/>
    <m/>
  </r>
  <r>
    <n v="130"/>
    <n v="44287"/>
    <d v="2024-02-29T00:00:00"/>
    <s v="Tal-358"/>
    <n v="1"/>
    <s v="NO DISPONIBLE"/>
    <s v="NO DISPONIBLE"/>
    <s v="NO DISPONIBLE"/>
    <s v="NO DISPONIBLE"/>
    <s v="NO DISPONIBLE"/>
    <s v="NO DISPONIBLE"/>
    <s v="NO DISPONIBLE"/>
    <x v="0"/>
    <x v="1"/>
    <s v="INACTIVO"/>
    <x v="1"/>
    <m/>
    <s v="SANTANDER"/>
    <m/>
  </r>
  <r>
    <n v="131"/>
    <n v="44287"/>
    <d v="2024-02-29T00:00:00"/>
    <s v="Tal-359"/>
    <n v="1"/>
    <s v="NO DISPONIBLE"/>
    <s v="NO DISPONIBLE"/>
    <s v="NO DISPONIBLE"/>
    <s v="NO DISPONIBLE"/>
    <s v="NO DISPONIBLE"/>
    <s v="NO DISPONIBLE"/>
    <s v="NO DISPONIBLE"/>
    <x v="0"/>
    <x v="1"/>
    <s v="INACTIVO"/>
    <x v="1"/>
    <m/>
    <s v="SANTANDER"/>
    <m/>
  </r>
  <r>
    <n v="132"/>
    <n v="44287"/>
    <d v="2024-02-29T00:00:00"/>
    <s v="Tal-360"/>
    <n v="1"/>
    <s v="NO DISPONIBLE"/>
    <s v="NO DISPONIBLE"/>
    <s v="NO DISPONIBLE"/>
    <s v="NO DISPONIBLE"/>
    <s v="NO DISPONIBLE"/>
    <s v="NO DISPONIBLE"/>
    <s v="NO DISPONIBLE"/>
    <x v="0"/>
    <x v="1"/>
    <s v="INACTIVO"/>
    <x v="1"/>
    <m/>
    <s v="SANTANDER"/>
    <m/>
  </r>
  <r>
    <n v="133"/>
    <n v="44287"/>
    <d v="2024-02-29T00:00:00"/>
    <s v="Tal-361"/>
    <n v="1"/>
    <s v="NO DISPONIBLE"/>
    <s v="NO DISPONIBLE"/>
    <s v="NO DISPONIBLE"/>
    <s v="NO DISPONIBLE"/>
    <s v="NO DISPONIBLE"/>
    <s v="NO DISPONIBLE"/>
    <s v="NO DISPONIBLE"/>
    <x v="0"/>
    <x v="1"/>
    <s v="INACTIVO"/>
    <x v="1"/>
    <m/>
    <s v="NORTE DE SANTANDER"/>
    <m/>
  </r>
  <r>
    <n v="134"/>
    <n v="44287"/>
    <d v="2024-02-29T00:00:00"/>
    <s v="Tal-362"/>
    <n v="1"/>
    <s v="NO DISPONIBLE"/>
    <s v="NO DISPONIBLE"/>
    <s v="NO DISPONIBLE"/>
    <s v="NO DISPONIBLE"/>
    <s v="NO DISPONIBLE"/>
    <s v="NO DISPONIBLE"/>
    <s v="NO DISPONIBLE"/>
    <x v="0"/>
    <x v="1"/>
    <s v="INACTIVO"/>
    <x v="1"/>
    <m/>
    <s v="SANTANDER"/>
    <m/>
  </r>
  <r>
    <n v="135"/>
    <n v="44287"/>
    <d v="2024-02-29T00:00:00"/>
    <s v="Tal-309"/>
    <n v="1"/>
    <s v="NO DISPONIBLE"/>
    <s v="NO DISPONIBLE"/>
    <s v="NO DISPONIBLE"/>
    <s v="NO DISPONIBLE"/>
    <s v="NO DISPONIBLE"/>
    <s v="NO DISPONIBLE"/>
    <s v="NO DISPONIBLE"/>
    <x v="0"/>
    <x v="1"/>
    <s v="INACTIVO"/>
    <x v="1"/>
    <m/>
    <s v="ANTIOQUIA"/>
    <m/>
  </r>
  <r>
    <n v="136"/>
    <n v="44682"/>
    <d v="2024-03-31T00:00:00"/>
    <s v="Tal-123"/>
    <n v="1"/>
    <s v="NO DISPONIBLE"/>
    <s v="NO DISPONIBLE"/>
    <s v="NO DISPONIBLE"/>
    <s v="NO DISPONIBLE"/>
    <s v="NO DISPONIBLE"/>
    <s v="NO DISPONIBLE"/>
    <s v="NO DISPONIBLE"/>
    <x v="0"/>
    <x v="0"/>
    <s v="ACTIVO"/>
    <x v="0"/>
    <m/>
    <s v="HUILA"/>
    <s v="YAGUARÁ"/>
  </r>
  <r>
    <n v="137"/>
    <n v="44896"/>
    <d v="2024-02-29T00:00:00"/>
    <s v="Tal-124"/>
    <n v="2000"/>
    <s v="CANTILEVER"/>
    <s v="AC/VFD"/>
    <n v="500"/>
    <s v="SI"/>
    <s v="NO"/>
    <s v="SI"/>
    <n v="2016"/>
    <x v="1"/>
    <x v="1"/>
    <s v="INACTIVO"/>
    <x v="1"/>
    <m/>
    <s v="HUILA"/>
    <m/>
  </r>
  <r>
    <n v="138"/>
    <n v="44896"/>
    <d v="2024-02-29T00:00:00"/>
    <s v="Tal-125"/>
    <n v="1000"/>
    <s v="RIGS NABOSR PACE M"/>
    <s v="AC/VFD"/>
    <n v="275"/>
    <s v="SI"/>
    <s v="SI"/>
    <s v="NO"/>
    <n v="2009"/>
    <x v="1"/>
    <x v="0"/>
    <s v="ACTIVO"/>
    <x v="0"/>
    <s v="IESCO T645"/>
    <s v="META"/>
    <s v="RUBIALES 2175 H"/>
  </r>
  <r>
    <n v="139"/>
    <n v="44896"/>
    <d v="2024-02-29T00:00:00"/>
    <s v="Tal-128"/>
    <n v="1000"/>
    <s v="RIGS NABOSR PACE M"/>
    <s v="AC/VFD"/>
    <n v="275"/>
    <s v="SI"/>
    <s v="SI"/>
    <s v="NO"/>
    <n v="2009"/>
    <x v="1"/>
    <x v="0"/>
    <s v="ACTIVO"/>
    <x v="0"/>
    <s v="IESCO T618"/>
    <s v="CASANARE"/>
    <s v="FLOREÑA UP16Z"/>
  </r>
  <r>
    <n v="140"/>
    <n v="44896"/>
    <d v="2024-02-29T00:00:00"/>
    <s v="Tal-129"/>
    <n v="3000"/>
    <s v="CONTINENTAL EMSCO / 3000 (HP)"/>
    <s v="AC/SCR"/>
    <n v="750"/>
    <s v="SI"/>
    <s v="NO"/>
    <s v="SI"/>
    <n v="2012"/>
    <x v="2"/>
    <x v="2"/>
    <s v="NO DISPONIBLE "/>
    <x v="2"/>
    <m/>
    <s v="NO DISPONIBLE "/>
    <m/>
  </r>
  <r>
    <n v="141"/>
    <n v="44896"/>
    <d v="2024-02-29T00:00:00"/>
    <s v="Tal-127"/>
    <n v="1500"/>
    <s v="MIDCONTINENT / 1500 (HP)"/>
    <s v="AC/SCR"/>
    <n v="500"/>
    <s v="SI"/>
    <s v="SI"/>
    <s v="SI"/>
    <n v="2012"/>
    <x v="1"/>
    <x v="1"/>
    <s v="INACTIVO"/>
    <x v="1"/>
    <m/>
    <s v="META"/>
    <m/>
  </r>
  <r>
    <n v="142"/>
    <n v="44896"/>
    <d v="2024-02-29T00:00:00"/>
    <s v="Tal-130"/>
    <n v="2000"/>
    <s v="CANTILEVER"/>
    <s v="AC/VFD"/>
    <n v="500"/>
    <s v="SI"/>
    <s v="SI"/>
    <s v="NO"/>
    <n v="2006"/>
    <x v="1"/>
    <x v="1"/>
    <s v="INACTIVO"/>
    <x v="1"/>
    <m/>
    <s v="HUILA"/>
    <m/>
  </r>
  <r>
    <n v="143"/>
    <n v="44896"/>
    <d v="2024-02-29T00:00:00"/>
    <s v="Tal-131"/>
    <n v="1500"/>
    <s v="CONTINENTAL EMSCO / 1500 (HP)"/>
    <s v="AC/SCR"/>
    <n v="500"/>
    <s v="SI"/>
    <s v="SI"/>
    <s v="SI"/>
    <n v="2010"/>
    <x v="1"/>
    <x v="1"/>
    <s v="INACTIVO"/>
    <x v="1"/>
    <m/>
    <s v="META"/>
    <m/>
  </r>
  <r>
    <n v="144"/>
    <n v="44896"/>
    <d v="2024-02-29T00:00:00"/>
    <s v="Tal-132"/>
    <n v="1500"/>
    <s v="CANTILEBER DRECO"/>
    <s v="AC/SCR"/>
    <n v="500"/>
    <s v="SI"/>
    <s v="SI"/>
    <s v="SI"/>
    <n v="2010"/>
    <x v="1"/>
    <x v="1"/>
    <s v="INACTIVO"/>
    <x v="1"/>
    <m/>
    <s v="META"/>
    <m/>
  </r>
  <r>
    <n v="145"/>
    <n v="44896"/>
    <d v="2024-02-29T00:00:00"/>
    <s v="Tal-133"/>
    <n v="1500"/>
    <s v="PACE / 1500"/>
    <s v="AC/VFD"/>
    <n v="500"/>
    <s v="SI"/>
    <s v="SI"/>
    <s v="NO"/>
    <n v="2010"/>
    <x v="1"/>
    <x v="1"/>
    <s v="INACTIVO"/>
    <x v="1"/>
    <m/>
    <s v="META"/>
    <m/>
  </r>
  <r>
    <n v="146"/>
    <n v="44896"/>
    <d v="2024-02-29T00:00:00"/>
    <s v="Tal-134"/>
    <n v="1500"/>
    <s v="PACE / 1500"/>
    <s v="AC/VFD"/>
    <n v="500"/>
    <s v="SI"/>
    <s v="SI"/>
    <s v="NO"/>
    <n v="1980"/>
    <x v="1"/>
    <x v="0"/>
    <s v="ACTIVO"/>
    <x v="0"/>
    <m/>
    <s v="META"/>
    <s v="CAÑO SUR CASE 0216 H "/>
  </r>
  <r>
    <n v="147"/>
    <n v="44896"/>
    <d v="2024-02-29T00:00:00"/>
    <s v="Tal-135"/>
    <n v="1500"/>
    <s v="PACE X / CANRIG DW3000-1SP"/>
    <s v="AC/VFD"/>
    <n v="500"/>
    <s v="SI"/>
    <s v="SI"/>
    <s v="NO"/>
    <n v="2015"/>
    <x v="1"/>
    <x v="0"/>
    <s v="ACTIVO"/>
    <x v="0"/>
    <m/>
    <s v="META"/>
    <s v="CAÑO SUR CASE 0320 H"/>
  </r>
  <r>
    <n v="148"/>
    <n v="44896"/>
    <d v="2024-02-29T00:00:00"/>
    <s v="Tal-330"/>
    <n v="1500"/>
    <s v="PACE X / CANRIG DW3000-1SP"/>
    <s v="AC/VFD"/>
    <n v="500"/>
    <s v="SI"/>
    <s v="SI"/>
    <s v="NO"/>
    <n v="2015"/>
    <x v="1"/>
    <x v="0"/>
    <s v="ACTIVO"/>
    <x v="0"/>
    <m/>
    <s v="CUNDINAMARCA"/>
    <s v="MACHIN 1 ST 3"/>
  </r>
  <r>
    <n v="149"/>
    <n v="44896"/>
    <d v="2024-02-29T00:00:00"/>
    <s v="Tal-331"/>
    <n v="1500"/>
    <s v="PACE X / CANRIG DW3000-1SP"/>
    <s v="AC/VFD"/>
    <n v="500"/>
    <s v="SI"/>
    <s v="SI"/>
    <s v="NO"/>
    <n v="2015"/>
    <x v="1"/>
    <x v="0"/>
    <s v="ACTIVO"/>
    <x v="0"/>
    <m/>
    <s v="META"/>
    <s v="HAMACA 133 H"/>
  </r>
  <r>
    <n v="150"/>
    <n v="44896"/>
    <d v="2024-02-29T00:00:00"/>
    <s v="Tal-340"/>
    <n v="1500"/>
    <s v="PACE X / CANRIG DW3000-1SP"/>
    <s v="AC/VFD"/>
    <n v="500"/>
    <s v="SI"/>
    <s v="SI"/>
    <s v="NO"/>
    <n v="2015"/>
    <x v="1"/>
    <x v="0"/>
    <s v="ACTIVO"/>
    <x v="0"/>
    <m/>
    <s v="META"/>
    <s v="QUIFA 948 H"/>
  </r>
  <r>
    <n v="151"/>
    <n v="44896"/>
    <d v="2024-02-29T00:00:00"/>
    <s v="Tal-142"/>
    <n v="1500"/>
    <s v="PACE X / CANRIG DW3000-1SP"/>
    <s v="AC/VFD"/>
    <n v="500"/>
    <s v="SI"/>
    <s v="SI"/>
    <s v="NO"/>
    <n v="2015"/>
    <x v="2"/>
    <x v="2"/>
    <s v="NO DISPONIBLE "/>
    <x v="2"/>
    <m/>
    <s v="NO DISPONIBLE "/>
    <m/>
  </r>
  <r>
    <n v="152"/>
    <n v="44896"/>
    <d v="2024-02-29T00:00:00"/>
    <s v="Tal-143"/>
    <n v="1500"/>
    <s v="PACE X / CANRIG DW3000-1SP"/>
    <s v="AC/VFD"/>
    <n v="500"/>
    <s v="SI"/>
    <s v="SI"/>
    <s v="NO"/>
    <n v="2015"/>
    <x v="1"/>
    <x v="0"/>
    <s v="ACTIVO"/>
    <x v="0"/>
    <m/>
    <s v="META"/>
    <s v="OPALO 44 H"/>
  </r>
  <r>
    <n v="153"/>
    <n v="44166"/>
    <d v="2024-02-29T00:00:00"/>
    <s v="Tal-139"/>
    <n v="250"/>
    <s v="SANDVIK 740"/>
    <s v="DC/SCR"/>
    <s v="SI"/>
    <s v="NO"/>
    <s v="SI"/>
    <s v="NO"/>
    <n v="2012"/>
    <x v="1"/>
    <x v="1"/>
    <s v="INACTIVO"/>
    <x v="1"/>
    <m/>
    <s v="GUAJIRA"/>
    <m/>
  </r>
  <r>
    <n v="154"/>
    <n v="44166"/>
    <d v="2024-02-29T00:00:00"/>
    <s v="Tal-140"/>
    <n v="250"/>
    <s v="SANDVIK 740"/>
    <s v="DC/SCR"/>
    <s v="SI"/>
    <s v="NO"/>
    <s v="SI"/>
    <s v="NO"/>
    <n v="2012"/>
    <x v="1"/>
    <x v="1"/>
    <s v="INACTIVO"/>
    <x v="1"/>
    <m/>
    <s v="ANTIOQUIA"/>
    <m/>
  </r>
  <r>
    <n v="155"/>
    <n v="44166"/>
    <d v="2024-02-29T00:00:00"/>
    <s v="Tal-387"/>
    <n v="300"/>
    <s v="ATLAS COPCO CT 20"/>
    <s v="DC/SCR"/>
    <s v="SI"/>
    <s v="NO"/>
    <s v="SI"/>
    <s v="NO"/>
    <n v="2012"/>
    <x v="1"/>
    <x v="1"/>
    <s v="INACTIVO"/>
    <x v="1"/>
    <m/>
    <s v="CUNDINAMARCA"/>
    <m/>
  </r>
  <r>
    <n v="156"/>
    <n v="44166"/>
    <d v="2024-02-29T00:00:00"/>
    <s v="Tal-154"/>
    <n v="300"/>
    <s v="ATLAS COPCO CT 20"/>
    <s v="DC/SCR"/>
    <s v="SI"/>
    <s v="NO"/>
    <s v="SI"/>
    <s v="NO"/>
    <n v="2012"/>
    <x v="1"/>
    <x v="1"/>
    <s v="INACTIVO"/>
    <x v="1"/>
    <m/>
    <s v="CUNDINAMARCA"/>
    <m/>
  </r>
  <r>
    <n v="157"/>
    <n v="44682"/>
    <d v="2024-02-29T00:00:00"/>
    <s v="Tal-350"/>
    <n v="1"/>
    <s v="NO DISPONIBLE"/>
    <s v="NO DISPONIBLE"/>
    <s v="NO DISPONIBLE"/>
    <s v="NO DISPONIBLE"/>
    <s v="NO DISPONIBLE"/>
    <s v="NO DISPONIBLE"/>
    <s v="NO DISPONIBLE"/>
    <x v="1"/>
    <x v="1"/>
    <s v="INACTIVO"/>
    <x v="1"/>
    <m/>
    <s v="OFFSHORE"/>
    <m/>
  </r>
  <r>
    <n v="158"/>
    <n v="44682"/>
    <d v="2024-02-29T00:00:00"/>
    <s v="Tal-161"/>
    <n v="3000"/>
    <s v="DRILLMEC"/>
    <s v="AC/VFD"/>
    <n v="750"/>
    <s v="SI"/>
    <s v="SI"/>
    <s v="NO DISPONIBLE"/>
    <n v="2009"/>
    <x v="1"/>
    <x v="0"/>
    <s v="ACTIVO"/>
    <x v="0"/>
    <m/>
    <s v="CASANARE"/>
    <s v="AZOGUE 3"/>
  </r>
  <r>
    <n v="159"/>
    <n v="44682"/>
    <d v="2024-02-29T00:00:00"/>
    <s v="Tal-158"/>
    <n v="3000"/>
    <s v="DRECO"/>
    <s v="DC/SCR"/>
    <n v="750"/>
    <s v="SI"/>
    <s v="NO"/>
    <s v="SI"/>
    <n v="2011"/>
    <x v="1"/>
    <x v="0"/>
    <s v="ACTIVO"/>
    <x v="0"/>
    <m/>
    <s v="CASANARE"/>
    <s v="JACANA HORIZONTAL 1"/>
  </r>
  <r>
    <n v="160"/>
    <n v="44682"/>
    <d v="2024-02-29T00:00:00"/>
    <s v="Tal-36"/>
    <n v="3000"/>
    <s v="NO DISPONIBLE"/>
    <s v="NO DISPONIBLE"/>
    <s v="NO DISPONIBLE"/>
    <s v="SI"/>
    <s v="NO DISPONIBLE "/>
    <s v="NO DISPONIBLE"/>
    <s v="NO DISPONIBLE"/>
    <x v="1"/>
    <x v="1"/>
    <s v="INACTIVO"/>
    <x v="1"/>
    <m/>
    <s v="CASANARE"/>
    <m/>
  </r>
  <r>
    <n v="161"/>
    <n v="44256"/>
    <d v="2024-03-31T00:00:00"/>
    <s v="Tal-159"/>
    <n v="475"/>
    <s v="COOPER"/>
    <s v="CONVENCIONAL"/>
    <s v="NO"/>
    <s v="SI"/>
    <s v="NO"/>
    <s v="NO"/>
    <n v="1978"/>
    <x v="0"/>
    <x v="0"/>
    <s v="ACTIVO"/>
    <x v="0"/>
    <m/>
    <s v="META"/>
    <m/>
  </r>
  <r>
    <n v="162"/>
    <n v="44256"/>
    <d v="2024-02-29T00:00:00"/>
    <s v="Tal-335"/>
    <n v="350"/>
    <s v="TFI"/>
    <s v="CONVENCIONAL"/>
    <s v="NO"/>
    <s v="SI"/>
    <s v="SI"/>
    <s v="NO"/>
    <n v="2010"/>
    <x v="0"/>
    <x v="1"/>
    <s v="INACTIVO"/>
    <x v="1"/>
    <m/>
    <s v="CASANARE"/>
    <m/>
  </r>
  <r>
    <n v="163"/>
    <n v="44256"/>
    <d v="2024-02-29T00:00:00"/>
    <s v="Tal-352"/>
    <n v="350"/>
    <s v="WILSON"/>
    <s v="CONVENCIONAL"/>
    <s v="NO"/>
    <s v="SI"/>
    <s v="SI"/>
    <s v="NO"/>
    <n v="1983"/>
    <x v="0"/>
    <x v="1"/>
    <s v="INACTIVO"/>
    <x v="1"/>
    <m/>
    <s v="CASANARE"/>
    <m/>
  </r>
  <r>
    <n v="164"/>
    <n v="44256"/>
    <d v="2024-02-29T00:00:00"/>
    <s v="Tal-336"/>
    <n v="550"/>
    <s v="RG"/>
    <s v="CONVENCIONAL"/>
    <s v="NO"/>
    <s v="SI"/>
    <s v="SI"/>
    <s v="NO"/>
    <n v="2012"/>
    <x v="0"/>
    <x v="1"/>
    <s v="INACTIVO"/>
    <x v="1"/>
    <m/>
    <s v="META"/>
    <m/>
  </r>
  <r>
    <n v="165"/>
    <n v="44256"/>
    <d v="2024-03-31T00:00:00"/>
    <s v="Tal-337"/>
    <n v="750"/>
    <s v="Service King"/>
    <s v="CONVENCIONAL"/>
    <n v="250"/>
    <s v="SI"/>
    <s v="SI"/>
    <s v="NO"/>
    <n v="2008"/>
    <x v="0"/>
    <x v="0"/>
    <s v="ACTIVO"/>
    <x v="0"/>
    <m/>
    <s v="CASANARE"/>
    <s v="OROCUE"/>
  </r>
  <r>
    <n v="166"/>
    <n v="44256"/>
    <d v="2024-02-29T00:00:00"/>
    <s v="Tal-351"/>
    <n v="550"/>
    <s v="DFXK"/>
    <s v="CONVENCIONAL"/>
    <s v="NO"/>
    <s v="SI"/>
    <s v="SI"/>
    <s v="NO"/>
    <n v="2008"/>
    <x v="0"/>
    <x v="1"/>
    <s v="INACTIVO"/>
    <x v="1"/>
    <m/>
    <s v="CASANARE"/>
    <m/>
  </r>
  <r>
    <n v="167"/>
    <n v="44256"/>
    <d v="2024-02-29T00:00:00"/>
    <e v="#N/A"/>
    <n v="750"/>
    <s v="RG"/>
    <s v="CONVENCIONAL"/>
    <s v="NO"/>
    <s v="SI"/>
    <s v="NO"/>
    <s v="SI"/>
    <n v="2015"/>
    <x v="0"/>
    <x v="1"/>
    <s v="INACTIVO"/>
    <x v="1"/>
    <m/>
    <s v="CASANARE"/>
    <m/>
  </r>
  <r>
    <n v="168"/>
    <n v="44256"/>
    <d v="2024-02-29T00:00:00"/>
    <s v="Tal-35"/>
    <n v="450"/>
    <s v="IDECO"/>
    <s v="CONVENCIONAL"/>
    <s v="NO"/>
    <s v="SI"/>
    <s v="SI"/>
    <s v="SI"/>
    <n v="2014"/>
    <x v="0"/>
    <x v="1"/>
    <s v="INACTIVO"/>
    <x v="1"/>
    <m/>
    <s v="CASANARE"/>
    <m/>
  </r>
  <r>
    <n v="169"/>
    <n v="44256"/>
    <d v="2024-02-29T00:00:00"/>
    <s v="PTL-28"/>
    <n v="3000"/>
    <s v="OIME"/>
    <s v="CONVENCIONAL"/>
    <s v="NO DISPONIBLE"/>
    <s v="NO DISPONIBLE"/>
    <s v="NO"/>
    <s v="SI"/>
    <n v="2009"/>
    <x v="1"/>
    <x v="1"/>
    <s v="INACTIVO"/>
    <x v="1"/>
    <m/>
    <s v="META"/>
    <m/>
  </r>
  <r>
    <n v="170"/>
    <n v="44256"/>
    <d v="2024-02-29T00:00:00"/>
    <s v="Tal-37"/>
    <n v="750"/>
    <s v="OIME"/>
    <s v="CONVENCIONAL"/>
    <s v="NO DISPONIBLE"/>
    <s v="NO DISPONIBLE"/>
    <s v="NO"/>
    <s v="SI"/>
    <n v="2009"/>
    <x v="1"/>
    <x v="1"/>
    <s v="INACTIVO"/>
    <x v="1"/>
    <m/>
    <s v="META"/>
    <m/>
  </r>
  <r>
    <n v="171"/>
    <n v="44270"/>
    <d v="2024-03-31T00:00:00"/>
    <s v="Tal-38"/>
    <n v="550"/>
    <s v="HYDUKE"/>
    <s v="SELF STANDING"/>
    <s v="220K"/>
    <s v="SI"/>
    <s v="SI"/>
    <s v="SI"/>
    <n v="2003"/>
    <x v="0"/>
    <x v="0"/>
    <s v="ACTIVO"/>
    <x v="0"/>
    <m/>
    <s v="SANTANDER"/>
    <m/>
  </r>
  <r>
    <n v="172"/>
    <n v="44270"/>
    <d v="2024-02-29T00:00:00"/>
    <s v="Tal-266"/>
    <n v="550"/>
    <s v="HYDUKE"/>
    <s v="SELF STANDING"/>
    <s v="250K"/>
    <s v="SI"/>
    <s v="SI"/>
    <s v="SI"/>
    <n v="2006"/>
    <x v="0"/>
    <x v="1"/>
    <s v="INACTIVO"/>
    <x v="1"/>
    <m/>
    <s v="BOLIVAR"/>
    <s v="Base"/>
  </r>
  <r>
    <n v="173"/>
    <n v="44270"/>
    <d v="2024-03-31T00:00:00"/>
    <s v="Tal-162"/>
    <n v="600"/>
    <s v="HYDUKE"/>
    <s v="SELF STANDING"/>
    <s v="250K"/>
    <s v="SI"/>
    <s v="SI"/>
    <s v="SI"/>
    <n v="2009"/>
    <x v="0"/>
    <x v="0"/>
    <s v="ACTIVO"/>
    <x v="0"/>
    <m/>
    <s v="SANTANDER"/>
    <m/>
  </r>
  <r>
    <n v="174"/>
    <n v="44270"/>
    <d v="2024-03-31T00:00:00"/>
    <s v="Tal-164"/>
    <n v="550"/>
    <s v="HYDUKE"/>
    <s v="SELF STANDING"/>
    <s v="250K"/>
    <s v="SI"/>
    <s v="SI"/>
    <s v="SI"/>
    <n v="2012"/>
    <x v="0"/>
    <x v="0"/>
    <s v="ACTIVO"/>
    <x v="0"/>
    <m/>
    <s v="BOLIVAR"/>
    <m/>
  </r>
  <r>
    <n v="175"/>
    <n v="44270"/>
    <d v="2024-03-31T00:00:00"/>
    <s v="Tal-165"/>
    <n v="550"/>
    <s v="NOV"/>
    <s v="SELF STANDING"/>
    <s v="250K"/>
    <s v="SI"/>
    <s v="SI"/>
    <s v="NO"/>
    <n v="2018"/>
    <x v="0"/>
    <x v="0"/>
    <s v="ACTIVO"/>
    <x v="0"/>
    <m/>
    <s v="SANTANDER"/>
    <m/>
  </r>
  <r>
    <n v="176"/>
    <n v="44652"/>
    <d v="2024-02-29T00:00:00"/>
    <s v="Tal-167"/>
    <n v="550"/>
    <s v="WILSON FAST MOVE-MOGUL 42B 500"/>
    <s v="MECÁNICO"/>
    <s v="NO"/>
    <s v="SI"/>
    <s v="SI"/>
    <s v="NO"/>
    <n v="2007"/>
    <x v="1"/>
    <x v="1"/>
    <s v="INACTIVO"/>
    <x v="1"/>
    <m/>
    <s v="NO DISPONIBLE "/>
    <m/>
  </r>
  <r>
    <n v="177"/>
    <n v="44652"/>
    <d v="2024-02-29T00:00:00"/>
    <s v="Tal-168"/>
    <n v="550"/>
    <s v="WILSON FAST MOVE-MOGUL 42B 500"/>
    <s v="MECÁNICO"/>
    <s v="NO"/>
    <s v="SI"/>
    <s v="SI"/>
    <s v="NO"/>
    <n v="2007"/>
    <x v="1"/>
    <x v="0"/>
    <s v="ACTIVO"/>
    <x v="0"/>
    <m/>
    <s v="CASANARE"/>
    <s v="TIGANA HORIZONTAL 9 "/>
  </r>
  <r>
    <n v="178"/>
    <n v="44652"/>
    <d v="2024-02-29T00:00:00"/>
    <s v="Tal-169"/>
    <n v="750"/>
    <s v="FALCON DR-725"/>
    <s v="MECÁNICO"/>
    <s v="NO"/>
    <s v="SI"/>
    <s v="NO"/>
    <s v="NO"/>
    <n v="2012"/>
    <x v="2"/>
    <x v="2"/>
    <s v="NO DISPONIBLE "/>
    <x v="2"/>
    <m/>
    <m/>
    <m/>
  </r>
  <r>
    <n v="179"/>
    <n v="44652"/>
    <d v="2024-02-29T00:00:00"/>
    <s v="Tal-170"/>
    <n v="550"/>
    <s v="FALCON DR-550"/>
    <s v="MECÁNICO"/>
    <s v="NO"/>
    <s v="SI"/>
    <s v="SI"/>
    <s v="NO"/>
    <n v="2007"/>
    <x v="1"/>
    <x v="0"/>
    <s v="ACTIVO"/>
    <x v="0"/>
    <m/>
    <s v="PUTUMAYO"/>
    <s v="COSTAYACO 61"/>
  </r>
  <r>
    <n v="180"/>
    <n v="44652"/>
    <d v="2024-02-29T00:00:00"/>
    <s v="Tal-171"/>
    <n v="350"/>
    <s v="IDECO H-35 "/>
    <s v="MECÁNICO"/>
    <s v="NO"/>
    <s v="SI"/>
    <s v="SI"/>
    <s v="NO"/>
    <n v="2007"/>
    <x v="3"/>
    <x v="3"/>
    <s v="NO DISPONIBLE"/>
    <x v="4"/>
    <m/>
    <s v="NO DISPONIBLE"/>
    <m/>
  </r>
  <r>
    <n v="181"/>
    <n v="44652"/>
    <d v="2024-02-29T00:00:00"/>
    <s v="Tal-172"/>
    <n v="1000"/>
    <s v="FALCON DR-1000"/>
    <s v="MECÁNICO"/>
    <s v="TESCO  HMI 250 TON"/>
    <s v="SI"/>
    <s v="NO"/>
    <s v="NO"/>
    <n v="2012"/>
    <x v="1"/>
    <x v="1"/>
    <s v="INACTIVO"/>
    <x v="1"/>
    <m/>
    <s v="CUNDINAMARCA"/>
    <m/>
  </r>
  <r>
    <n v="182"/>
    <n v="44652"/>
    <d v="2024-02-29T00:00:00"/>
    <s v="Tal-173"/>
    <n v="300"/>
    <s v="FRANKS 300"/>
    <s v="MECÁNICO"/>
    <s v="NO"/>
    <s v="SI"/>
    <s v="NO"/>
    <s v="NO"/>
    <n v="2007"/>
    <x v="1"/>
    <x v="1"/>
    <s v="INACTIVO"/>
    <x v="1"/>
    <m/>
    <s v="CASANARE"/>
    <m/>
  </r>
  <r>
    <n v="183"/>
    <n v="44652"/>
    <d v="2024-02-29T00:00:00"/>
    <s v="Tal-174"/>
    <n v="550"/>
    <s v="FALCON SE-550"/>
    <s v="MECÁNICO"/>
    <s v="NO"/>
    <s v="SI"/>
    <s v="NO"/>
    <s v="NO"/>
    <n v="2008"/>
    <x v="1"/>
    <x v="0"/>
    <s v="ACTIVO"/>
    <x v="0"/>
    <m/>
    <s v="BOYACÁ"/>
    <s v="VELASQUEZ 357"/>
  </r>
  <r>
    <n v="184"/>
    <n v="44652"/>
    <d v="2024-02-29T00:00:00"/>
    <s v="Tal-175"/>
    <n v="550"/>
    <s v="IDECO H 37"/>
    <s v="MECÁNICO"/>
    <s v="NO"/>
    <s v="SI"/>
    <s v="NO"/>
    <s v="NO"/>
    <n v="2008"/>
    <x v="1"/>
    <x v="0"/>
    <s v="ACTIVO"/>
    <x v="0"/>
    <m/>
    <s v="META"/>
    <s v="INDICO 3"/>
  </r>
  <r>
    <n v="185"/>
    <n v="44652"/>
    <d v="2024-02-29T00:00:00"/>
    <s v="Tal-177"/>
    <n v="1000"/>
    <s v="FALCON DR-1000"/>
    <s v="MECÁNICO"/>
    <s v="TESCO  HMI 250 TON"/>
    <s v="SI"/>
    <s v="NO"/>
    <s v="NO"/>
    <n v="2011"/>
    <x v="0"/>
    <x v="1"/>
    <s v="INACTIVO"/>
    <x v="1"/>
    <m/>
    <s v="SANTANDER"/>
    <m/>
  </r>
  <r>
    <n v="186"/>
    <n v="44652"/>
    <d v="2024-02-29T00:00:00"/>
    <s v="Tal-308"/>
    <n v="550"/>
    <s v="IDECO H 37"/>
    <s v="MECÁNICO"/>
    <s v="NO"/>
    <s v="SI"/>
    <s v="NO"/>
    <s v="NO"/>
    <n v="2012"/>
    <x v="0"/>
    <x v="1"/>
    <s v="INACTIVO"/>
    <x v="1"/>
    <m/>
    <s v="SANTANDER"/>
    <m/>
  </r>
  <r>
    <n v="187"/>
    <n v="44652"/>
    <d v="2024-02-29T00:00:00"/>
    <s v="Tal-178"/>
    <n v="1000"/>
    <s v="FALCON DR-1000"/>
    <s v="MECÁNICO"/>
    <s v="TESCO  HXI 250 TON"/>
    <s v="SI"/>
    <s v="NO"/>
    <s v="NO"/>
    <n v="2010"/>
    <x v="0"/>
    <x v="1"/>
    <s v="INACTIVO"/>
    <x v="1"/>
    <m/>
    <s v="CUNDINAMARCA"/>
    <m/>
  </r>
  <r>
    <n v="188"/>
    <n v="44652"/>
    <d v="2024-02-29T00:00:00"/>
    <s v="Tal-179"/>
    <n v="350"/>
    <s v="IDECO H-35 FAST MOVE"/>
    <s v="MECÁNICO"/>
    <s v="NO"/>
    <s v="SI"/>
    <s v="NO"/>
    <s v="NO"/>
    <n v="2011"/>
    <x v="0"/>
    <x v="1"/>
    <s v="INACTIVO"/>
    <x v="1"/>
    <m/>
    <s v="CUNDINAMARCA"/>
    <m/>
  </r>
  <r>
    <n v="189"/>
    <n v="44652"/>
    <d v="2024-02-29T00:00:00"/>
    <s v="Tal-180"/>
    <n v="550"/>
    <s v="DRILLMEC HH 102"/>
    <s v="HIDRAULICO DC-SCR"/>
    <s v="DRILLMEC 110 TON"/>
    <s v="SI"/>
    <s v="NO"/>
    <s v="NO"/>
    <n v="2010"/>
    <x v="0"/>
    <x v="1"/>
    <s v="INACTIVO"/>
    <x v="1"/>
    <m/>
    <s v="PUTUMAYO"/>
    <m/>
  </r>
  <r>
    <n v="190"/>
    <n v="44652"/>
    <d v="2024-02-29T00:00:00"/>
    <s v="Tal-181"/>
    <n v="1500"/>
    <s v="DRILLMEC HH 350-2011"/>
    <s v="HIDRAULICO DC-SCR"/>
    <s v="DRILLMEC 350 TON"/>
    <s v="SI"/>
    <s v="NO"/>
    <s v="NO"/>
    <n v="2011"/>
    <x v="0"/>
    <x v="1"/>
    <s v="INACTIVO"/>
    <x v="1"/>
    <m/>
    <s v="SANTANDER"/>
    <m/>
  </r>
  <r>
    <n v="191"/>
    <n v="44652"/>
    <d v="2024-02-29T00:00:00"/>
    <s v="Tal-182"/>
    <n v="1000"/>
    <s v="DRILLMEC HH 220SA-2013"/>
    <s v="HIDRAULICO DC-SCR"/>
    <s v="DRILLMEC 180 TON"/>
    <s v="SI"/>
    <s v="NO"/>
    <s v="NO"/>
    <n v="2012"/>
    <x v="0"/>
    <x v="1"/>
    <s v="INACTIVO"/>
    <x v="1"/>
    <m/>
    <s v="META"/>
    <m/>
  </r>
  <r>
    <n v="192"/>
    <n v="44652"/>
    <d v="2024-02-29T00:00:00"/>
    <s v="Tal-348"/>
    <n v="1000"/>
    <s v="DRILLMEC MR 8000"/>
    <s v="MECÁNICO"/>
    <s v="TESCO  HXI 250 TON"/>
    <s v="SI"/>
    <s v="NO"/>
    <s v="NO"/>
    <n v="2011"/>
    <x v="1"/>
    <x v="0"/>
    <s v="ACTIVO"/>
    <x v="0"/>
    <m/>
    <s v="META"/>
    <s v="QUIFA 974 H"/>
  </r>
  <r>
    <n v="193"/>
    <n v="44652"/>
    <d v="2024-02-29T00:00:00"/>
    <s v="Tal-349"/>
    <n v="350"/>
    <s v="IDECO H 35"/>
    <s v="MECÁNICO"/>
    <s v="NO"/>
    <s v="SI"/>
    <s v="NO"/>
    <s v="NO"/>
    <n v="2010"/>
    <x v="0"/>
    <x v="1"/>
    <s v="INACTIVO"/>
    <x v="1"/>
    <m/>
    <s v="META"/>
    <m/>
  </r>
  <r>
    <n v="194"/>
    <n v="44652"/>
    <d v="2024-02-29T00:00:00"/>
    <s v="Tal-186"/>
    <n v="1000"/>
    <s v="DRILLMEC HH 220SA-2013"/>
    <s v="HIDRAULICO DC-SCR"/>
    <s v="DRILLMEC 180 TON"/>
    <s v="SI"/>
    <s v="NO"/>
    <s v="NO"/>
    <n v="2013"/>
    <x v="0"/>
    <x v="1"/>
    <s v="INACTIVO"/>
    <x v="1"/>
    <m/>
    <s v="PUTUMAYO"/>
    <m/>
  </r>
  <r>
    <n v="195"/>
    <n v="44652"/>
    <d v="2024-02-29T00:00:00"/>
    <s v="Tal-188"/>
    <n v="1500"/>
    <s v="IDM - DYSCOVERY"/>
    <s v="AC/VFD"/>
    <s v="NOV 500 TON"/>
    <s v="SI"/>
    <s v="NO"/>
    <s v="NO"/>
    <n v="2008"/>
    <x v="0"/>
    <x v="1"/>
    <s v="INACTIVO"/>
    <x v="1"/>
    <m/>
    <s v="CUNDINAMARCA"/>
    <m/>
  </r>
  <r>
    <n v="196"/>
    <n v="44652"/>
    <d v="2024-02-29T00:00:00"/>
    <s v="Tal-189"/>
    <n v="1500"/>
    <s v="NOV.1.500.HP.Ideal"/>
    <s v="DC/SCR"/>
    <s v="NOV 500 TON"/>
    <s v="SI"/>
    <s v="NO"/>
    <s v="NO"/>
    <n v="2009"/>
    <x v="0"/>
    <x v="1"/>
    <s v="INACTIVO"/>
    <x v="1"/>
    <m/>
    <s v="SANTANDER"/>
    <m/>
  </r>
  <r>
    <n v="197"/>
    <n v="44682"/>
    <d v="2024-02-29T00:00:00"/>
    <s v="Tal-185"/>
    <n v="1500"/>
    <s v="DSI"/>
    <s v="SCR"/>
    <n v="500"/>
    <s v="SI"/>
    <s v="NO DISPONIBLE"/>
    <s v="NO"/>
    <n v="2005"/>
    <x v="1"/>
    <x v="1"/>
    <s v="INACTIVO"/>
    <x v="1"/>
    <m/>
    <s v="META"/>
    <m/>
  </r>
  <r>
    <n v="198"/>
    <n v="44682"/>
    <d v="2024-02-29T00:00:00"/>
    <s v="Tal-183"/>
    <n v="1500"/>
    <s v="DSI"/>
    <s v="SCR"/>
    <n v="500"/>
    <s v="SI"/>
    <s v="NO DISPONIBLE"/>
    <s v="NO"/>
    <n v="2007"/>
    <x v="1"/>
    <x v="0"/>
    <s v="ACTIVO"/>
    <x v="0"/>
    <m/>
    <s v="CASANARE"/>
    <s v="ARANTES 1"/>
  </r>
  <r>
    <n v="199"/>
    <n v="44682"/>
    <d v="2024-02-29T00:00:00"/>
    <s v="Tal-184"/>
    <n v="1500"/>
    <s v="DSI"/>
    <s v="SCR"/>
    <n v="500"/>
    <s v="SI"/>
    <s v="NO DISPONIBLE"/>
    <s v="NO"/>
    <n v="2007"/>
    <x v="1"/>
    <x v="1"/>
    <s v="INACTIVO"/>
    <x v="1"/>
    <m/>
    <s v="CÓRDOBA"/>
    <s v="SAHAGÚN "/>
  </r>
  <r>
    <n v="200"/>
    <n v="44682"/>
    <d v="2024-02-29T00:00:00"/>
    <s v="Tal-187"/>
    <n v="1500"/>
    <s v="DSI"/>
    <s v="SCR"/>
    <n v="500"/>
    <s v="SI"/>
    <s v="NO DISPONIBLE"/>
    <s v="NO"/>
    <n v="2005"/>
    <x v="1"/>
    <x v="1"/>
    <s v="INACTIVO"/>
    <x v="1"/>
    <m/>
    <s v="CÓRDOBA"/>
    <s v="SAHAGÚN "/>
  </r>
  <r>
    <n v="201"/>
    <n v="44682"/>
    <d v="2024-02-29T00:00:00"/>
    <s v="Tal-190"/>
    <n v="1500"/>
    <s v="DSI"/>
    <s v="SCR"/>
    <n v="500"/>
    <s v="SI"/>
    <s v="NO DISPONIBLE"/>
    <s v="SI"/>
    <n v="2009"/>
    <x v="1"/>
    <x v="1"/>
    <s v="INACTIVO"/>
    <x v="1"/>
    <m/>
    <s v="CASANARE"/>
    <m/>
  </r>
  <r>
    <n v="202"/>
    <n v="44682"/>
    <d v="2024-02-29T00:00:00"/>
    <s v="Tal-310"/>
    <n v="1500"/>
    <s v="DSI"/>
    <s v="SCR"/>
    <n v="500"/>
    <s v="SI"/>
    <s v="NO DISPONIBLE"/>
    <s v="SI"/>
    <n v="2009"/>
    <x v="1"/>
    <x v="1"/>
    <s v="INACTIVO"/>
    <x v="1"/>
    <m/>
    <s v="CÓRDOBA"/>
    <m/>
  </r>
  <r>
    <n v="203"/>
    <n v="44682"/>
    <d v="2024-02-29T00:00:00"/>
    <s v="Tal-311"/>
    <n v="1500"/>
    <s v="DSI"/>
    <s v="SCR"/>
    <n v="500"/>
    <s v="SI"/>
    <s v="NO DISPONIBLE"/>
    <s v="NO"/>
    <n v="2005"/>
    <x v="1"/>
    <x v="1"/>
    <s v="INACTIVO"/>
    <x v="1"/>
    <m/>
    <s v="SANTANDER"/>
    <m/>
  </r>
  <r>
    <n v="204"/>
    <n v="44682"/>
    <d v="2024-02-29T00:00:00"/>
    <s v="Tal-312"/>
    <n v="1500"/>
    <s v="DSI"/>
    <s v="SCR"/>
    <n v="500"/>
    <s v="SI"/>
    <s v="NO DISPONIBLE"/>
    <s v="NO"/>
    <n v="2007"/>
    <x v="1"/>
    <x v="0"/>
    <s v="ACTIVO"/>
    <x v="0"/>
    <s v="PARO DE COMUNIDADES"/>
    <s v="ARAUCA"/>
    <s v="ARAUCA 15"/>
  </r>
  <r>
    <n v="205"/>
    <n v="44683"/>
    <d v="2024-02-29T00:00:00"/>
    <s v="Tal-333"/>
    <n v="550"/>
    <s v="KUNGUR"/>
    <s v="AUTOPROPULSABLE"/>
    <s v="NO"/>
    <s v="SI"/>
    <s v="SI"/>
    <s v="NO"/>
    <n v="2008"/>
    <x v="0"/>
    <x v="1"/>
    <s v="INACTIVO"/>
    <x v="1"/>
    <m/>
    <s v="CASANARE"/>
    <m/>
  </r>
  <r>
    <n v="206"/>
    <n v="44683"/>
    <d v="2024-02-29T00:00:00"/>
    <s v="Tal-334"/>
    <n v="750"/>
    <s v="SERVICE KING"/>
    <s v="AUTOPROPULSABLE"/>
    <s v="NO"/>
    <s v="SI"/>
    <s v="NO"/>
    <s v="NO"/>
    <n v="2012"/>
    <x v="1"/>
    <x v="1"/>
    <s v="INACTIVO"/>
    <x v="1"/>
    <m/>
    <s v="CASANARE"/>
    <m/>
  </r>
  <r>
    <n v="207"/>
    <n v="44683"/>
    <d v="2024-02-29T00:00:00"/>
    <s v="Tal-11"/>
    <n v="450"/>
    <s v="FRANKS"/>
    <s v="AUTOPROPULSABLE"/>
    <s v="NO"/>
    <s v="SI"/>
    <s v="NO"/>
    <s v="NO"/>
    <n v="2015"/>
    <x v="0"/>
    <x v="1"/>
    <s v="INACTIVO"/>
    <x v="1"/>
    <m/>
    <s v="TOLIMA"/>
    <m/>
  </r>
  <r>
    <n v="208"/>
    <n v="44683"/>
    <d v="2024-02-29T00:00:00"/>
    <s v="Tal-13"/>
    <n v="450"/>
    <s v="FRANKS"/>
    <s v="AUTOPROPULSABLE"/>
    <s v="NO"/>
    <s v="SI"/>
    <s v="NO"/>
    <s v="NO"/>
    <n v="2012"/>
    <x v="0"/>
    <x v="1"/>
    <s v="INACTIVO"/>
    <x v="1"/>
    <m/>
    <s v="CASANARE"/>
    <m/>
  </r>
  <r>
    <n v="209"/>
    <n v="44683"/>
    <d v="2024-02-29T00:00:00"/>
    <s v="Tal-14"/>
    <n v="450"/>
    <s v="SERVICE KING"/>
    <s v="AUTOPROPULSABLE"/>
    <s v="NO"/>
    <s v="SI"/>
    <s v="NO"/>
    <s v="NO"/>
    <n v="2010"/>
    <x v="0"/>
    <x v="1"/>
    <s v="INACTIVO"/>
    <x v="1"/>
    <m/>
    <s v="CASANARE"/>
    <m/>
  </r>
  <r>
    <n v="210"/>
    <n v="43922"/>
    <d v="2024-02-29T00:00:00"/>
    <s v="Tal-394"/>
    <n v="550"/>
    <s v="COOPER"/>
    <s v="AUTOPROPULSABLE - TORRE TELESCOPICA "/>
    <n v="100"/>
    <s v="SI"/>
    <s v="SI"/>
    <s v="SI"/>
    <n v="2005"/>
    <x v="0"/>
    <x v="1"/>
    <s v="INACTIVO"/>
    <x v="1"/>
    <m/>
    <s v="CUNDINAMARCA"/>
    <m/>
  </r>
  <r>
    <n v="211"/>
    <n v="43922"/>
    <d v="2024-03-31T00:00:00"/>
    <s v="Tal-403"/>
    <n v="600"/>
    <s v="MUSTANG"/>
    <s v="AUTOPROPULSABLE - TORRE TELESCOPICA "/>
    <n v="150"/>
    <s v="SI"/>
    <s v="SI"/>
    <s v="NO"/>
    <n v="2009"/>
    <x v="0"/>
    <x v="0"/>
    <s v="ACTIVO"/>
    <x v="0"/>
    <m/>
    <s v="PUTUMAYO"/>
    <s v="COSTAYACO 54"/>
  </r>
  <r>
    <n v="212"/>
    <n v="43922"/>
    <d v="2024-02-29T00:00:00"/>
    <s v="Tal-396"/>
    <n v="550"/>
    <s v="TAYLOR"/>
    <s v="AUTOPROPULSABLE - TORRE TELESCOPICA "/>
    <n v="150"/>
    <s v="SI"/>
    <s v="SI"/>
    <s v="NO"/>
    <n v="2012"/>
    <x v="0"/>
    <x v="1"/>
    <s v="INACTIVO"/>
    <x v="1"/>
    <m/>
    <s v="CUNDINAMARCA"/>
    <m/>
  </r>
  <r>
    <n v="213"/>
    <n v="43922"/>
    <d v="2024-03-31T00:00:00"/>
    <s v="Tal-397"/>
    <n v="350"/>
    <s v="MUSTANG"/>
    <s v="AUTOPROPULSABLE - TORRE TELESCOPICA "/>
    <n v="80"/>
    <s v="SI"/>
    <s v="SI"/>
    <s v="NO"/>
    <n v="2012"/>
    <x v="0"/>
    <x v="0"/>
    <s v="ACTIVO"/>
    <x v="0"/>
    <m/>
    <s v="GUAJIRA"/>
    <s v="BALLENA 6"/>
  </r>
  <r>
    <n v="214"/>
    <n v="43922"/>
    <d v="2024-02-29T00:00:00"/>
    <s v="Tal-318"/>
    <n v="550"/>
    <s v="FULL SERVICES"/>
    <s v="HELICOPORTABLE  - TORRE TELESCOPICA "/>
    <n v="100"/>
    <s v="SI"/>
    <s v="HELICOPORTABLE"/>
    <s v="NO"/>
    <n v="2016"/>
    <x v="0"/>
    <x v="1"/>
    <s v="INACTIVO"/>
    <x v="1"/>
    <m/>
    <s v="PUTUMAYO"/>
    <m/>
  </r>
  <r>
    <n v="215"/>
    <n v="43922"/>
    <d v="2024-03-31T00:00:00"/>
    <s v="Tal-319"/>
    <n v="550"/>
    <s v="XJ - 550"/>
    <s v="AUTOPROPULSABLE - TORRE TELESCOPICA "/>
    <s v="SI "/>
    <s v="SI"/>
    <s v="SI"/>
    <s v="NO"/>
    <n v="2012"/>
    <x v="0"/>
    <x v="0"/>
    <s v="ACTIVO"/>
    <x v="0"/>
    <m/>
    <s v="CASANARE"/>
    <s v="VILLANUEVA"/>
  </r>
  <r>
    <n v="216"/>
    <n v="43922"/>
    <d v="2024-03-31T00:00:00"/>
    <s v="Tal-321"/>
    <n v="450"/>
    <s v="FULL SERVICES"/>
    <s v="AUTOPROPULSABLE - TORRE TELESCOPICA "/>
    <n v="100"/>
    <s v="SI"/>
    <s v="SI"/>
    <s v="NO"/>
    <n v="2019"/>
    <x v="0"/>
    <x v="0"/>
    <s v="ACTIVO"/>
    <x v="0"/>
    <m/>
    <s v="CUNDINAMARCA"/>
    <s v=" GUANDO 143"/>
  </r>
  <r>
    <n v="217"/>
    <n v="44044"/>
    <d v="2024-02-29T00:00:00"/>
    <s v="Tal-15"/>
    <n v="550"/>
    <s v="COOPER LTO 550"/>
    <s v="MESA ROTATORIA"/>
    <n v="300000"/>
    <s v="NO DISPONIBLE "/>
    <s v="NO"/>
    <n v="2014"/>
    <n v="1985"/>
    <x v="2"/>
    <x v="2"/>
    <s v="NO DISPONIBLE "/>
    <x v="2"/>
    <m/>
    <s v="NO DISPONIBLE "/>
    <m/>
  </r>
  <r>
    <n v="218"/>
    <n v="44044"/>
    <d v="2024-02-29T00:00:00"/>
    <s v="Tal-16"/>
    <n v="350"/>
    <s v="WILLSON SUPER 38H"/>
    <s v="MESA ROTATORIA"/>
    <n v="200000"/>
    <s v="NO DISPONIBLE "/>
    <s v="NO"/>
    <n v="2010"/>
    <n v="1985"/>
    <x v="2"/>
    <x v="2"/>
    <s v="NO DISPONIBLE "/>
    <x v="2"/>
    <m/>
    <s v="NO DISPONIBLE "/>
    <m/>
  </r>
  <r>
    <n v="219"/>
    <n v="44044"/>
    <d v="2024-02-29T00:00:00"/>
    <s v="Tal-206"/>
    <n v="450"/>
    <s v="SKYTOP RR 550 (H4210)"/>
    <s v="MESA ROTATORIA"/>
    <n v="300000"/>
    <s v="XQ 140 - XQ 114"/>
    <s v="NO"/>
    <n v="2010"/>
    <n v="1988"/>
    <x v="2"/>
    <x v="2"/>
    <s v="NO DISPONIBLE "/>
    <x v="2"/>
    <m/>
    <s v="NO DISPONIBLE "/>
    <m/>
  </r>
  <r>
    <n v="220"/>
    <n v="44044"/>
    <d v="2024-02-29T00:00:00"/>
    <s v="Tal-17"/>
    <n v="550"/>
    <s v="WILSON 42BDD"/>
    <s v="MESA ROTATORIA"/>
    <n v="300000"/>
    <m/>
    <s v="NO"/>
    <n v="2010"/>
    <n v="1985"/>
    <x v="2"/>
    <x v="2"/>
    <s v="NO DISPONIBLE "/>
    <x v="2"/>
    <m/>
    <s v="NO DISPONIBLE "/>
    <m/>
  </r>
  <r>
    <n v="221"/>
    <n v="44044"/>
    <d v="2024-02-29T00:00:00"/>
    <s v="Tal-211"/>
    <n v="550"/>
    <s v="WILSON 42BDD"/>
    <s v="MESA ROTATORIA"/>
    <n v="300000"/>
    <s v="XQ 140 - XQ 114"/>
    <s v="NO"/>
    <n v="2012"/>
    <n v="1985"/>
    <x v="2"/>
    <x v="2"/>
    <s v="NO DISPONIBLE "/>
    <x v="2"/>
    <m/>
    <s v="NO DISPONIBLE "/>
    <m/>
  </r>
  <r>
    <n v="222"/>
    <n v="44044"/>
    <d v="2024-02-29T00:00:00"/>
    <s v="Tal-212"/>
    <n v="350"/>
    <s v="SKYTOP RR 400"/>
    <s v="MESA ROTATORIA"/>
    <n v="300000"/>
    <m/>
    <s v="NO"/>
    <n v="2012"/>
    <n v="1985"/>
    <x v="2"/>
    <x v="2"/>
    <s v="NO DISPONIBLE "/>
    <x v="2"/>
    <m/>
    <s v="NO DISPONIBLE "/>
    <m/>
  </r>
  <r>
    <n v="223"/>
    <n v="44044"/>
    <d v="2024-02-29T00:00:00"/>
    <s v="Tal-301"/>
    <n v="1200"/>
    <s v="ZJ40"/>
    <s v="PALANCAJE"/>
    <n v="250"/>
    <s v="IRON ROUGHNECK - FLOORHAND"/>
    <s v="NO"/>
    <s v="NO"/>
    <n v="2008"/>
    <x v="1"/>
    <x v="1"/>
    <s v="INACTIVO"/>
    <x v="1"/>
    <m/>
    <s v="SANTANDER"/>
    <m/>
  </r>
  <r>
    <n v="224"/>
    <n v="44044"/>
    <d v="2024-03-31T00:00:00"/>
    <s v="Tal-317"/>
    <n v="450"/>
    <s v="XJ450"/>
    <s v="PALANCAJE"/>
    <s v="NO DISPONIBLE"/>
    <s v="XQ 140 - XQ 114"/>
    <s v="SI"/>
    <s v="NO"/>
    <n v="2012"/>
    <x v="0"/>
    <x v="0"/>
    <s v="ACTIVO"/>
    <x v="0"/>
    <m/>
    <s v="NORTE DE SANTANDER"/>
    <m/>
  </r>
  <r>
    <n v="225"/>
    <n v="44044"/>
    <d v="2024-03-31T00:00:00"/>
    <s v="Tal-302"/>
    <n v="550"/>
    <s v="XJ550"/>
    <s v="PALANCAJE"/>
    <s v="NO DISPONIBLE"/>
    <s v="XQ 140 - XQ 114"/>
    <s v="SI"/>
    <s v="NO"/>
    <n v="2012"/>
    <x v="0"/>
    <x v="0"/>
    <s v="ACTIVO"/>
    <x v="0"/>
    <m/>
    <s v="NORTE DE SANTANDER"/>
    <m/>
  </r>
  <r>
    <n v="226"/>
    <n v="44044"/>
    <d v="2024-02-29T00:00:00"/>
    <s v="Tal-324"/>
    <n v="550"/>
    <s v="XJ550"/>
    <s v="PALANCAJE"/>
    <s v="NO DISPONIBLE"/>
    <s v="XQ 140 - XQ 114"/>
    <s v="SI"/>
    <s v="NO"/>
    <n v="2017"/>
    <x v="0"/>
    <x v="1"/>
    <s v="INACTIVO"/>
    <x v="1"/>
    <m/>
    <s v="CASANARE"/>
    <m/>
  </r>
  <r>
    <n v="227"/>
    <n v="44044"/>
    <d v="2024-03-31T00:00:00"/>
    <s v="Tal-325"/>
    <n v="650"/>
    <s v="XJ650"/>
    <s v="PALANCAJE"/>
    <s v="NO DISPONIBLE"/>
    <s v="XQ 140 - XQ 114"/>
    <s v="SI"/>
    <s v="NO"/>
    <n v="2018"/>
    <x v="0"/>
    <x v="0"/>
    <s v="ACTIVO"/>
    <x v="0"/>
    <m/>
    <s v="CESAR"/>
    <m/>
  </r>
  <r>
    <n v="228"/>
    <n v="44044"/>
    <d v="2024-03-31T00:00:00"/>
    <s v="Tal-326"/>
    <n v="550"/>
    <s v="XJ550"/>
    <s v="PALANCAJE"/>
    <s v="NO DISPONIBLE"/>
    <s v="XQ 140 - XQ 114"/>
    <s v="SI"/>
    <s v="NO"/>
    <n v="2017"/>
    <x v="0"/>
    <x v="0"/>
    <s v="ACTIVO"/>
    <x v="0"/>
    <m/>
    <s v="META"/>
    <s v="CHICHIMENE SW 83"/>
  </r>
  <r>
    <n v="229"/>
    <n v="44044"/>
    <d v="2024-03-31T00:00:00"/>
    <s v="Tal-398"/>
    <n v="385"/>
    <s v="XXJ 350"/>
    <s v="PALANCAJE"/>
    <s v="NO DISPONIBLE"/>
    <s v="NO DISPONIBLE"/>
    <s v="SI"/>
    <s v="NO"/>
    <n v="2021"/>
    <x v="0"/>
    <x v="0"/>
    <s v="ACTIVO"/>
    <x v="0"/>
    <m/>
    <s v="TOLIMA"/>
    <m/>
  </r>
  <r>
    <n v="230"/>
    <n v="44044"/>
    <d v="2024-03-31T00:00:00"/>
    <s v="Tal-399"/>
    <n v="550"/>
    <s v="XJ550"/>
    <s v="PALANCAJE"/>
    <s v="NO DISPONIBLE"/>
    <s v="XQ 140 - XQ 114"/>
    <s v="SI"/>
    <s v="NO"/>
    <n v="2022"/>
    <x v="0"/>
    <x v="0"/>
    <s v="ACTIVO"/>
    <x v="0"/>
    <m/>
    <s v="META"/>
    <m/>
  </r>
  <r>
    <n v="231"/>
    <n v="44044"/>
    <d v="2024-02-29T00:00:00"/>
    <s v="Tal-400"/>
    <n v="550"/>
    <s v="TIFI XJ550"/>
    <s v="MESA ROTATORIA"/>
    <n v="350000"/>
    <s v="XQ 140 - XQ 114"/>
    <s v="NO"/>
    <s v="NO"/>
    <n v="2022"/>
    <x v="2"/>
    <x v="4"/>
    <s v="NO DISPONIBLE "/>
    <x v="2"/>
    <m/>
    <s v="NO DISPONIBLE "/>
    <m/>
  </r>
  <r>
    <n v="232"/>
    <n v="44044"/>
    <d v="2024-02-29T00:00:00"/>
    <s v="Tal-401"/>
    <n v="550"/>
    <s v="FALCON"/>
    <s v="NO DISPONIBLE"/>
    <s v="NO DISPONIBLE "/>
    <s v="NO DISPONIBLE "/>
    <s v="NO"/>
    <s v="NO"/>
    <n v="2012"/>
    <x v="2"/>
    <x v="2"/>
    <s v="NO DISPONIBLE "/>
    <x v="2"/>
    <m/>
    <s v="NO DISPONIBLE "/>
    <m/>
  </r>
  <r>
    <n v="233"/>
    <n v="44044"/>
    <d v="2024-02-29T00:00:00"/>
    <s v="Tal-363"/>
    <n v="1"/>
    <s v="NO DISPONIBLE"/>
    <s v="NO DISPONIBLE"/>
    <s v="NO DISPONIBLE"/>
    <s v="NO DISPONIBLE"/>
    <s v="NO DISPONIBLE"/>
    <s v="NO DISPONIBLE"/>
    <s v="NO DISPONIBLE"/>
    <x v="3"/>
    <x v="3"/>
    <s v="NO DISPONIBLE"/>
    <x v="4"/>
    <m/>
    <s v="NO DISPONIBLE "/>
    <m/>
  </r>
  <r>
    <n v="234"/>
    <n v="44044"/>
    <d v="2024-02-29T00:00:00"/>
    <s v="Tal-391"/>
    <n v="500"/>
    <s v="FALCON"/>
    <s v="NO DISPONIBLE"/>
    <s v="NO DISPONIBLE "/>
    <s v="NO DISPONIBLE "/>
    <s v="NO"/>
    <s v="NO"/>
    <n v="2012"/>
    <x v="2"/>
    <x v="2"/>
    <s v="NO DISPONIBLE "/>
    <x v="2"/>
    <m/>
    <s v="NO DISPONIBLE "/>
    <m/>
  </r>
  <r>
    <n v="235"/>
    <n v="44044"/>
    <d v="2024-02-29T00:00:00"/>
    <s v="Tal-392"/>
    <n v="1"/>
    <s v="NO DISPONIBLE"/>
    <s v="NO DISPONIBLE"/>
    <s v="NO DISPONIBLE"/>
    <s v="NO DISPONIBLE"/>
    <s v="NO DISPONIBLE"/>
    <s v="NO DISPONIBLE"/>
    <s v="NO DISPONIBLE"/>
    <x v="3"/>
    <x v="3"/>
    <s v="NO DISPONIBLE"/>
    <x v="4"/>
    <m/>
    <s v="NO DISPONIBLE "/>
    <m/>
  </r>
  <r>
    <n v="236"/>
    <n v="44045"/>
    <d v="2024-02-29T00:00:00"/>
    <s v="Tal-393"/>
    <n v="1"/>
    <s v="NO DISPONIBLE"/>
    <s v="NO DISPONIBLE"/>
    <s v="NO DISPONIBLE"/>
    <s v="NO DISPONIBLE"/>
    <s v="NO DISPONIBLE"/>
    <s v="NO DISPONIBLE"/>
    <s v="NO DISPONIBLE"/>
    <x v="1"/>
    <x v="1"/>
    <s v="INACTIVO"/>
    <x v="1"/>
    <m/>
    <s v="NO DISPONIBLE"/>
    <m/>
  </r>
  <r>
    <n v="237"/>
    <n v="43923"/>
    <d v="2024-02-29T00:00:00"/>
    <s v="Tal-322"/>
    <n v="750"/>
    <s v="CHINA JANGHAN OILFIELD SJ PETROLEUM MACHINERY CO."/>
    <s v="MECÁNICO"/>
    <s v="SI"/>
    <s v="SI"/>
    <s v="NO"/>
    <s v="NO"/>
    <n v="2005"/>
    <x v="1"/>
    <x v="1"/>
    <s v="INACTIVO"/>
    <x v="1"/>
    <m/>
    <s v="BOYACÁ"/>
    <m/>
  </r>
  <r>
    <n v="238"/>
    <n v="43923"/>
    <d v="2024-02-29T00:00:00"/>
    <s v="Tal-227"/>
    <n v="750"/>
    <s v="CHINA JANGHAN OILFIELD SJ PETROLEUM MACHINERY CO."/>
    <s v="MECÁNICO"/>
    <s v="SI"/>
    <s v="SI"/>
    <s v="NO"/>
    <s v="NO"/>
    <n v="2009"/>
    <x v="2"/>
    <x v="2"/>
    <s v="NO DISPONIBLE "/>
    <x v="2"/>
    <m/>
    <s v="NO DISPONIBLE "/>
    <m/>
  </r>
  <r>
    <n v="239"/>
    <n v="43923"/>
    <d v="2024-02-29T00:00:00"/>
    <s v="Tal-247"/>
    <n v="550"/>
    <s v="CHINA JANGHAN OILFIELD SJ PETROLEUM MACHINERY CO."/>
    <s v="MECÁNICO"/>
    <s v="NO"/>
    <s v="SI"/>
    <s v="NO"/>
    <s v="NO"/>
    <n v="2006"/>
    <x v="0"/>
    <x v="1"/>
    <s v="INACTIVO"/>
    <x v="1"/>
    <m/>
    <s v="NO DISPONIBLE "/>
    <m/>
  </r>
  <r>
    <n v="240"/>
    <n v="43923"/>
    <d v="2024-02-29T00:00:00"/>
    <s v="Tal-248"/>
    <n v="550"/>
    <s v="CHINA JANGHAN OILFIELD SJ PETROLEUM MACHINERY CO."/>
    <s v="MECÁNICO"/>
    <s v="NO"/>
    <s v="SI"/>
    <s v="NO"/>
    <s v="NO"/>
    <n v="2007"/>
    <x v="0"/>
    <x v="1"/>
    <s v="INACTIVO"/>
    <x v="1"/>
    <m/>
    <s v="CAQUETÁ"/>
    <m/>
  </r>
  <r>
    <n v="241"/>
    <n v="43923"/>
    <d v="2024-02-29T00:00:00"/>
    <s v="Tal-364"/>
    <n v="550"/>
    <s v="CHINA JANGHAN OILFIELD SJ PETROLEUM MACHINERY CO."/>
    <s v="MECÁNICO"/>
    <s v="SI"/>
    <s v="SI"/>
    <s v="NO"/>
    <s v="NO"/>
    <n v="2010"/>
    <x v="0"/>
    <x v="1"/>
    <s v="INACTIVO"/>
    <x v="1"/>
    <m/>
    <s v="BOYACÁ"/>
    <m/>
  </r>
  <r>
    <n v="242"/>
    <n v="43924"/>
    <d v="2024-02-29T00:00:00"/>
    <s v="Tal-365"/>
    <n v="250"/>
    <s v="ENGANCHE QUINTA RUEDA"/>
    <s v="FLUSH  BY"/>
    <s v="NO DISPONIBLE"/>
    <s v="SI"/>
    <s v="SI"/>
    <s v="SI"/>
    <n v="1979"/>
    <x v="0"/>
    <x v="1"/>
    <s v="INACTIVO"/>
    <x v="1"/>
    <m/>
    <s v="NO DISPONIBLE"/>
    <m/>
  </r>
  <r>
    <n v="243"/>
    <n v="43924"/>
    <d v="2024-02-29T00:00:00"/>
    <s v="Tal-366"/>
    <n v="250"/>
    <s v="GARDNER DENVER"/>
    <s v="CONVENCIONAL"/>
    <n v="22.7"/>
    <s v="NO DISPONIBLE"/>
    <s v="SI"/>
    <s v="SI"/>
    <n v="2016"/>
    <x v="0"/>
    <x v="1"/>
    <s v="INACTIVO"/>
    <x v="1"/>
    <m/>
    <s v="NO DISPONIBLE"/>
    <m/>
  </r>
  <r>
    <n v="244"/>
    <n v="44682"/>
    <d v="2024-02-29T00:00:00"/>
    <s v="Tal-367"/>
    <n v="1500"/>
    <s v="NO DISPONIBLE"/>
    <s v="NO DISPONIBLE"/>
    <s v="SI "/>
    <s v="NO DISPONIBLE"/>
    <s v="NO DISPONIBLE"/>
    <s v="NO"/>
    <n v="2014"/>
    <x v="1"/>
    <x v="0"/>
    <s v="ACTIVO"/>
    <x v="0"/>
    <s v="PARO DE COMUNIDADES"/>
    <s v="ARAUCA"/>
    <s v="ARAUCA 8"/>
  </r>
  <r>
    <n v="245"/>
    <n v="44682"/>
    <d v="2024-02-29T00:00:00"/>
    <s v="Tal-385"/>
    <n v="2500"/>
    <s v="NO DISPONIBLE"/>
    <s v="NO DISPONIBLE"/>
    <s v="SI "/>
    <s v="NO DISPONIBLE"/>
    <s v="NO DISPONIBLE"/>
    <s v="SI "/>
    <n v="2017"/>
    <x v="1"/>
    <x v="0"/>
    <s v="ACTIVO"/>
    <x v="0"/>
    <m/>
    <s v="CASANARE"/>
    <s v="PARAVARE 03"/>
  </r>
  <r>
    <n v="246"/>
    <n v="44682"/>
    <d v="2024-02-29T00:00:00"/>
    <s v="Tal-388"/>
    <n v="3000"/>
    <s v="NO DISPONIBLE"/>
    <s v="NO DISPONIBLE"/>
    <s v="SI "/>
    <s v="NO DISPONIBLE"/>
    <s v="NO DISPONIBLE"/>
    <s v="NO"/>
    <n v="2002"/>
    <x v="1"/>
    <x v="0"/>
    <s v="ACTIVO"/>
    <x v="0"/>
    <m/>
    <s v="CÓRDOBA"/>
    <s v="CN 7"/>
  </r>
  <r>
    <n v="247"/>
    <n v="44682"/>
    <d v="2024-02-29T00:00:00"/>
    <s v="Tal-418"/>
    <n v="3000"/>
    <s v="NO DISPONIBLE"/>
    <s v="NO DISPONIBLE"/>
    <s v="SI "/>
    <s v="NO DISPONIBLE"/>
    <s v="NO DISPONIBLE"/>
    <s v="SI "/>
    <n v="1982"/>
    <x v="1"/>
    <x v="0"/>
    <s v="ACTIVO"/>
    <x v="0"/>
    <m/>
    <s v="SANTANDER"/>
    <s v="LA CIRA 5032"/>
  </r>
  <r>
    <n v="248"/>
    <n v="44682"/>
    <d v="2024-02-29T00:00:00"/>
    <s v="Tal-419"/>
    <n v="1500"/>
    <s v="NO DISPONIBLE"/>
    <s v="NO DISPONIBLE"/>
    <s v="SI "/>
    <s v="NO DISPONIBLE"/>
    <s v="NO DISPONIBLE"/>
    <s v="SI "/>
    <n v="2017"/>
    <x v="1"/>
    <x v="1"/>
    <s v="INACTIVO"/>
    <x v="1"/>
    <m/>
    <s v="NO DISPONIBLE"/>
    <m/>
  </r>
  <r>
    <n v="249"/>
    <n v="44682"/>
    <d v="2024-02-29T00:00:00"/>
    <s v="Tal-402"/>
    <n v="1300"/>
    <s v="NO DISPONIBLE"/>
    <s v="NO DISPONIBLE"/>
    <s v="SI "/>
    <s v="NO DISPONIBLE"/>
    <s v="NO DISPONIBLE"/>
    <s v="NO"/>
    <n v="2014"/>
    <x v="1"/>
    <x v="1"/>
    <s v="INACTIVO"/>
    <x v="1"/>
    <m/>
    <s v="SANTANDER"/>
    <s v="Patio Top Drilling"/>
  </r>
  <r>
    <n v="250"/>
    <n v="44682"/>
    <d v="2024-02-29T00:00:00"/>
    <s v="Tal-404"/>
    <n v="1"/>
    <s v="NO DISPONIBLE"/>
    <s v="NO DISPONIBLE"/>
    <s v="NO DISPONIBLE"/>
    <s v="NO DISPONIBLE"/>
    <s v="NO DISPONIBLE"/>
    <s v="NO DISPONIBLE"/>
    <s v="NO DISPONIBLE"/>
    <x v="2"/>
    <x v="2"/>
    <s v="NO DISPONIBLE "/>
    <x v="2"/>
    <m/>
    <s v="NO DISPONIBLE"/>
    <m/>
  </r>
  <r>
    <n v="251"/>
    <n v="44682"/>
    <d v="2024-02-29T00:00:00"/>
    <s v="Tal-222"/>
    <n v="1"/>
    <s v="NO DISPONIBLE"/>
    <s v="NO DISPONIBLE"/>
    <s v="NO DISPONIBLE"/>
    <s v="NO DISPONIBLE"/>
    <s v="NO DISPONIBLE"/>
    <s v="NO DISPONIBLE"/>
    <s v="NO DISPONIBLE"/>
    <x v="2"/>
    <x v="2"/>
    <s v="NO DISPONIBLE "/>
    <x v="2"/>
    <m/>
    <s v="NO DISPONIBLE"/>
    <m/>
  </r>
  <r>
    <n v="252"/>
    <n v="44682"/>
    <d v="2024-02-29T00:00:00"/>
    <s v="Tal-420"/>
    <n v="1"/>
    <s v="NO DISPONIBLE"/>
    <s v="NO DISPONIBLE"/>
    <s v="NO DISPONIBLE"/>
    <s v="NO DISPONIBLE"/>
    <s v="NO DISPONIBLE"/>
    <s v="NO DISPONIBLE"/>
    <s v="NO DISPONIBLE"/>
    <x v="1"/>
    <x v="1"/>
    <s v="INACTIVO"/>
    <x v="1"/>
    <m/>
    <s v="OFFSHORE"/>
    <m/>
  </r>
  <r>
    <n v="253"/>
    <n v="44683"/>
    <d v="2024-02-29T00:00:00"/>
    <s v="Tal-223"/>
    <n v="1"/>
    <s v="NO DISPONIBLE"/>
    <s v="NO DISPONIBLE"/>
    <s v="NO DISPONIBLE"/>
    <s v="NO DISPONIBLE"/>
    <s v="NO DISPONIBLE"/>
    <s v="NO DISPONIBLE"/>
    <s v="NO DISPONIBLE"/>
    <x v="1"/>
    <x v="1"/>
    <s v="INACTIVO"/>
    <x v="1"/>
    <m/>
    <s v="OFFSHORE"/>
    <m/>
  </r>
  <r>
    <n v="254"/>
    <n v="44683"/>
    <d v="2024-02-29T00:00:00"/>
    <s v="Tal-389"/>
    <n v="1"/>
    <s v="NO DISPONIBLE"/>
    <s v="NO DISPONIBLE"/>
    <s v="NO DISPONIBLE"/>
    <s v="NO DISPONIBLE"/>
    <s v="NO DISPONIBLE"/>
    <s v="NO DISPONIBLE"/>
    <s v="NO DISPONIBLE"/>
    <x v="1"/>
    <x v="1"/>
    <s v="INACTIVO"/>
    <x v="1"/>
    <m/>
    <s v="CASANARE"/>
    <m/>
  </r>
  <r>
    <n v="255"/>
    <n v="44926"/>
    <d v="2024-02-29T00:00:00"/>
    <s v="RIG-1"/>
    <n v="1"/>
    <s v="NO DISPONIBLE"/>
    <s v="NO DISPONIBLE"/>
    <s v="NO DISPONIBLE"/>
    <s v="NO DISPONIBLE"/>
    <s v="NO DISPONIBLE"/>
    <s v="NO DISPONIBLE"/>
    <s v="NO DISPONIBLE"/>
    <x v="1"/>
    <x v="1"/>
    <s v="INACTIVO"/>
    <x v="1"/>
    <m/>
    <s v="CÓRDOBA"/>
    <m/>
  </r>
  <r>
    <n v="256"/>
    <n v="44926"/>
    <d v="2024-02-29T00:00:00"/>
    <s v="Tal-226"/>
    <n v="3000"/>
    <s v="NO DISPONIBLE"/>
    <s v="NO DISPONIBLE"/>
    <s v="NO DISPONIBLE"/>
    <s v="NO DISPONIBLE"/>
    <s v="NO DISPONIBLE"/>
    <s v="NO DISPONIBLE"/>
    <s v="NO DISPONIBLE"/>
    <x v="1"/>
    <x v="0"/>
    <s v="ACTIVO"/>
    <x v="0"/>
    <m/>
    <s v="ARAUCA"/>
    <s v="REX NE 12"/>
  </r>
  <r>
    <n v="257"/>
    <n v="44926"/>
    <d v="2024-02-29T00:00:00"/>
    <s v="Tal-318"/>
    <n v="1"/>
    <s v="NO DISPONIBLE"/>
    <s v="NO DISPONIBLE"/>
    <s v="NO DISPONIBLE"/>
    <s v="NO DISPONIBLE"/>
    <s v="NO DISPONIBLE"/>
    <s v="NO DISPONIBLE"/>
    <s v="NO DISPONIBLE"/>
    <x v="2"/>
    <x v="2"/>
    <s v="NO DISPONIBLE "/>
    <x v="2"/>
    <m/>
    <s v="NO DISPONIBLE "/>
    <m/>
  </r>
  <r>
    <n v="258"/>
    <n v="44926"/>
    <d v="2024-02-29T00:00:00"/>
    <s v="Tal-227"/>
    <n v="550"/>
    <s v="CARE INDUSTRIES "/>
    <s v="HH"/>
    <s v="NO"/>
    <s v="NO"/>
    <s v="NO"/>
    <s v="NO"/>
    <n v="2010"/>
    <x v="2"/>
    <x v="2"/>
    <s v="NO DISPONIBLE "/>
    <x v="2"/>
    <m/>
    <s v="NO DISPONIBLE "/>
    <m/>
  </r>
  <r>
    <n v="259"/>
    <n v="44926"/>
    <d v="2024-02-29T00:00:00"/>
    <s v="Tal-228"/>
    <n v="650"/>
    <s v="NO DISPONIBLE"/>
    <s v="NO DISPONIBLE"/>
    <s v="NO DISPONIBLE"/>
    <s v="NO DISPONIBLE"/>
    <s v="NO DISPONIBLE"/>
    <s v="NO DISPONIBLE"/>
    <s v="NO DISPONIBLE"/>
    <x v="0"/>
    <x v="1"/>
    <s v="INACTIVO"/>
    <x v="1"/>
    <m/>
    <s v="CUNDINAMARCA"/>
    <m/>
  </r>
  <r>
    <n v="260"/>
    <n v="44926"/>
    <d v="2024-02-29T00:00:00"/>
    <s v="Tal-229"/>
    <n v="1"/>
    <s v="NO DISPONIBLE"/>
    <s v="NO DISPONIBLE"/>
    <s v="NO DISPONIBLE"/>
    <s v="NO DISPONIBLE"/>
    <s v="NO DISPONIBLE"/>
    <s v="NO DISPONIBLE"/>
    <s v="NO DISPONIBLE"/>
    <x v="1"/>
    <x v="1"/>
    <s v="INACTIVO"/>
    <x v="1"/>
    <m/>
    <s v="CASANARE"/>
    <m/>
  </r>
  <r>
    <n v="261"/>
    <n v="44926"/>
    <d v="2024-02-29T00:00:00"/>
    <s v="Tal-390"/>
    <n v="1"/>
    <s v="NO DISPONIBLE"/>
    <s v="NO DISPONIBLE"/>
    <s v="NO DISPONIBLE"/>
    <s v="NO DISPONIBLE"/>
    <s v="NO DISPONIBLE"/>
    <s v="NO DISPONIBLE"/>
    <s v="NO DISPONIBLE"/>
    <x v="2"/>
    <x v="2"/>
    <s v="NO DISPONIBLE "/>
    <x v="2"/>
    <m/>
    <s v="NO DISPONIBLE "/>
    <m/>
  </r>
  <r>
    <n v="262"/>
    <n v="44926"/>
    <d v="2024-02-29T00:00:00"/>
    <s v="Tal-231"/>
    <n v="650"/>
    <s v="CARE INDUSTRIES "/>
    <s v="HH"/>
    <s v="NO"/>
    <s v="NO"/>
    <s v="SI"/>
    <s v="NO"/>
    <n v="2010"/>
    <x v="2"/>
    <x v="2"/>
    <s v="NO DISPONIBLE "/>
    <x v="2"/>
    <m/>
    <s v="NO DISPONIBLE "/>
    <m/>
  </r>
  <r>
    <n v="263"/>
    <n v="44926"/>
    <d v="2024-02-29T00:00:00"/>
    <s v="Tal-224"/>
    <n v="2000"/>
    <s v="NO DISPONIBLE"/>
    <s v="NO DISPONIBLE"/>
    <s v="NO DISPONIBLE"/>
    <s v="NO DISPONIBLE"/>
    <s v="NO DISPONIBLE"/>
    <s v="NO DISPONIBLE"/>
    <s v="NO DISPONIBLE"/>
    <x v="1"/>
    <x v="0"/>
    <s v="ACTIVO"/>
    <x v="0"/>
    <m/>
    <s v="META"/>
    <s v="PENDARE 52 H"/>
  </r>
  <r>
    <n v="264"/>
    <n v="44926"/>
    <d v="2024-02-29T00:00:00"/>
    <s v="Tal-221"/>
    <n v="1000"/>
    <s v="365000 LB"/>
    <s v="NO DISPONIBLE"/>
    <s v="SI "/>
    <s v="NO DISPONIBLE"/>
    <s v="SI"/>
    <n v="2017"/>
    <s v="NO DISPONIBLE"/>
    <x v="1"/>
    <x v="1"/>
    <s v="INACTIVO"/>
    <x v="1"/>
    <m/>
    <s v="SANTANDER"/>
    <m/>
  </r>
  <r>
    <n v="265"/>
    <n v="44926"/>
    <d v="2024-02-29T00:00:00"/>
    <s v="Tal-296"/>
    <n v="1"/>
    <s v="NO DISPONIBLE "/>
    <s v="NO DISPONIBLE "/>
    <s v="NO DISPONIBLE "/>
    <s v="NO DISPONIBLE "/>
    <s v="NO DISPONIBLE "/>
    <s v="NO DISPONIBLE "/>
    <s v="NO DISPONIBLE"/>
    <x v="1"/>
    <x v="1"/>
    <s v="INACTIVO"/>
    <x v="1"/>
    <m/>
    <s v="CUNDINAMARCA"/>
    <m/>
  </r>
  <r>
    <n v="266"/>
    <n v="44926"/>
    <d v="2024-02-29T00:00:00"/>
    <s v="Tal-421"/>
    <n v="1"/>
    <s v="NO DISPONIBLE"/>
    <s v="NO DISPONIBLE"/>
    <s v="NO DISPONIBLE"/>
    <s v="NO DISPONIBLE"/>
    <s v="NO DISPONIBLE"/>
    <s v="NO DISPONIBLE"/>
    <s v="NO DISPONIBLE"/>
    <x v="1"/>
    <x v="1"/>
    <s v="INACTIVO"/>
    <x v="1"/>
    <m/>
    <s v="HUILA"/>
    <m/>
  </r>
  <r>
    <n v="267"/>
    <n v="44926"/>
    <d v="2024-02-29T00:00:00"/>
    <s v="Tal-422"/>
    <n v="1"/>
    <s v="NO DISPONIBLE"/>
    <s v="NO DISPONIBLE"/>
    <s v="NO DISPONIBLE"/>
    <s v="NO DISPONIBLE"/>
    <s v="NO DISPONIBLE"/>
    <s v="NO DISPONIBLE"/>
    <s v="NO DISPONIBLE"/>
    <x v="2"/>
    <x v="2"/>
    <s v="NO DISPONIBLE "/>
    <x v="2"/>
    <m/>
    <s v="NO DISPONIBLE "/>
    <m/>
  </r>
  <r>
    <n v="268"/>
    <n v="44926"/>
    <d v="2024-02-29T00:00:00"/>
    <s v="Tal-297"/>
    <n v="1"/>
    <s v="NO DISPONIBLE"/>
    <s v="NO DISPONIBLE"/>
    <s v="NO DISPONIBLE"/>
    <s v="NO DISPONIBLE"/>
    <s v="NO DISPONIBLE"/>
    <s v="NO DISPONIBLE"/>
    <s v="NO DISPONIBLE"/>
    <x v="2"/>
    <x v="2"/>
    <s v="NO DISPONIBLE "/>
    <x v="2"/>
    <m/>
    <s v="NO DISPONIBLE "/>
    <m/>
  </r>
  <r>
    <n v="269"/>
    <n v="44926"/>
    <d v="2024-02-29T00:00:00"/>
    <s v="Tal-298"/>
    <n v="1"/>
    <s v="NO DISPONIBLE"/>
    <s v="NO DISPONIBLE"/>
    <s v="NO DISPONIBLE"/>
    <s v="NO DISPONIBLE"/>
    <s v="NO DISPONIBLE"/>
    <s v="NO DISPONIBLE"/>
    <s v="NO DISPONIBLE"/>
    <x v="2"/>
    <x v="2"/>
    <s v="NO DISPONIBLE "/>
    <x v="2"/>
    <m/>
    <s v="NO DISPONIBLE "/>
    <m/>
  </r>
  <r>
    <n v="270"/>
    <n v="44926"/>
    <d v="2024-02-29T00:00:00"/>
    <s v="Tal-299"/>
    <n v="1"/>
    <s v="NO DISPONIBLE"/>
    <s v="NO DISPONIBLE"/>
    <s v="NO DISPONIBLE"/>
    <s v="NO DISPONIBLE"/>
    <s v="NO DISPONIBLE"/>
    <s v="NO DISPONIBLE"/>
    <s v="NO DISPONIBLE"/>
    <x v="2"/>
    <x v="2"/>
    <s v="NO DISPONIBLE "/>
    <x v="2"/>
    <m/>
    <s v="NO DISPONIBLE "/>
    <m/>
  </r>
  <r>
    <n v="271"/>
    <n v="44926"/>
    <d v="2024-02-29T00:00:00"/>
    <s v="Tal-300"/>
    <n v="1"/>
    <s v="NO DISPONIBLE"/>
    <s v="NO DISPONIBLE"/>
    <s v="NO DISPONIBLE"/>
    <s v="NO DISPONIBLE"/>
    <s v="NO DISPONIBLE"/>
    <s v="NO DISPONIBLE"/>
    <s v="NO DISPONIBLE"/>
    <x v="2"/>
    <x v="2"/>
    <s v="NO DISPONIBLE "/>
    <x v="2"/>
    <m/>
    <s v="NO DISPONIBLE "/>
    <m/>
  </r>
  <r>
    <n v="272"/>
    <n v="44926"/>
    <d v="2024-02-29T00:00:00"/>
    <s v="Tal-375"/>
    <n v="1"/>
    <s v="NO DISPONIBLE"/>
    <s v="NO DISPONIBLE"/>
    <s v="NO DISPONIBLE"/>
    <s v="NO DISPONIBLE"/>
    <s v="NO DISPONIBLE"/>
    <s v="NO DISPONIBLE"/>
    <s v="NO DISPONIBLE"/>
    <x v="2"/>
    <x v="2"/>
    <s v="NO DISPONIBLE "/>
    <x v="2"/>
    <m/>
    <s v="NO DISPONIBLE "/>
    <m/>
  </r>
  <r>
    <n v="273"/>
    <n v="44926"/>
    <d v="2024-02-29T00:00:00"/>
    <s v="Tal-376"/>
    <n v="350"/>
    <s v="IDECO"/>
    <s v="AUTOPROPULSABLE"/>
    <s v="NO"/>
    <s v="SI"/>
    <s v="SI"/>
    <s v="SI"/>
    <n v="1984"/>
    <x v="0"/>
    <x v="1"/>
    <s v="INACTIVO"/>
    <x v="1"/>
    <s v="MANTENIMIENTO "/>
    <s v="HUILA"/>
    <m/>
  </r>
  <r>
    <n v="274"/>
    <n v="44926"/>
    <d v="2024-02-29T00:00:00"/>
    <s v="Tal-377"/>
    <n v="350"/>
    <s v="IDECO"/>
    <s v="AUTOPROPULSABLE"/>
    <s v="NO"/>
    <s v="SI"/>
    <s v="SI"/>
    <s v="SI"/>
    <n v="1984"/>
    <x v="0"/>
    <x v="1"/>
    <s v="INACTIVO"/>
    <x v="1"/>
    <s v="MANTENIMIENTO "/>
    <s v="HUILA"/>
    <m/>
  </r>
  <r>
    <n v="275"/>
    <n v="45269"/>
    <d v="2024-03-31T00:00:00"/>
    <s v="Tal-368"/>
    <n v="550"/>
    <s v="FALCON/ONPOINT"/>
    <s v="AUTOPROPULSABLE"/>
    <s v="NO"/>
    <s v="SI"/>
    <s v="SI"/>
    <s v="SI"/>
    <n v="2008"/>
    <x v="0"/>
    <x v="0"/>
    <s v="ACTIVO"/>
    <x v="0"/>
    <m/>
    <s v="META"/>
    <m/>
  </r>
  <r>
    <n v="276"/>
    <n v="45269"/>
    <d v="2024-03-31T00:00:00"/>
    <s v="Tal-378"/>
    <n v="400"/>
    <s v="FALCON/ONPOINT"/>
    <s v="AUTOPROPULSABLE"/>
    <s v="NO"/>
    <s v="SI"/>
    <s v="SI"/>
    <s v="SI"/>
    <n v="2008"/>
    <x v="0"/>
    <x v="0"/>
    <s v="ACTIVO"/>
    <x v="0"/>
    <m/>
    <s v="HUILA"/>
    <m/>
  </r>
  <r>
    <n v="277"/>
    <n v="45269"/>
    <d v="2024-02-29T00:00:00"/>
    <s v="Tal-379"/>
    <n v="350"/>
    <s v="IDECO"/>
    <s v="AUTOPROPULSABLE"/>
    <s v="NO"/>
    <s v="SI"/>
    <s v="SI"/>
    <s v="SI"/>
    <n v="1986"/>
    <x v="0"/>
    <x v="1"/>
    <s v="INACTIVO"/>
    <x v="1"/>
    <s v="MANTENIMIENTO "/>
    <s v="HUILA"/>
    <m/>
  </r>
  <r>
    <n v="278"/>
    <n v="45269"/>
    <d v="2024-03-31T00:00:00"/>
    <s v="Tal-380"/>
    <n v="400"/>
    <s v="FALCON/ONPOINT"/>
    <s v="AUTOPROPULSABLE"/>
    <s v="NO"/>
    <s v="SI"/>
    <s v="SI"/>
    <s v="SI"/>
    <n v="2009"/>
    <x v="0"/>
    <x v="0"/>
    <s v="ACTIVO"/>
    <x v="0"/>
    <m/>
    <s v="HUILA"/>
    <m/>
  </r>
  <r>
    <n v="279"/>
    <n v="45269"/>
    <d v="2024-03-31T00:00:00"/>
    <s v="Tal-381"/>
    <n v="650"/>
    <s v="FALCON/ONPOINT"/>
    <s v="AUTOPROPULSABLE"/>
    <s v="NO"/>
    <s v="SI"/>
    <s v="SI"/>
    <s v="SI"/>
    <n v="2010"/>
    <x v="0"/>
    <x v="0"/>
    <s v="ACTIVO"/>
    <x v="0"/>
    <m/>
    <s v="HUILA"/>
    <m/>
  </r>
  <r>
    <n v="280"/>
    <n v="45269"/>
    <d v="2024-03-31T00:00:00"/>
    <s v="Tal-382"/>
    <n v="550"/>
    <s v="FALCON/ONPOINT"/>
    <s v="AUTOPROPULSABLE"/>
    <s v="NO"/>
    <s v="SI"/>
    <s v="SI"/>
    <s v="NO DISPONIBLE"/>
    <n v="2013"/>
    <x v="0"/>
    <x v="0"/>
    <s v="ACTIVO"/>
    <x v="0"/>
    <m/>
    <s v="HUILA"/>
    <m/>
  </r>
  <r>
    <n v="281"/>
    <n v="45269"/>
    <d v="2024-03-31T00:00:00"/>
    <s v="Tal-383"/>
    <n v="550"/>
    <s v="FALCON/ONPOINT"/>
    <s v="AUTOPROPULSABLE"/>
    <s v="NO"/>
    <s v="SI"/>
    <s v="SI"/>
    <s v="NO DISPONIBLE"/>
    <n v="2013"/>
    <x v="0"/>
    <x v="0"/>
    <s v="ACTIVO"/>
    <x v="0"/>
    <m/>
    <s v="META"/>
    <m/>
  </r>
  <r>
    <n v="282"/>
    <n v="45269"/>
    <d v="2024-03-31T00:00:00"/>
    <s v="Tal-384"/>
    <n v="550"/>
    <s v="FALCON/ONPOINT"/>
    <s v="AUTOPROPULSABLE"/>
    <s v="NO"/>
    <s v="SI"/>
    <s v="SI"/>
    <s v="NO DISPONIBLE"/>
    <n v="2016"/>
    <x v="0"/>
    <x v="0"/>
    <s v="ACTIVO"/>
    <x v="0"/>
    <m/>
    <s v="HUILA"/>
    <m/>
  </r>
  <r>
    <n v="283"/>
    <n v="45269"/>
    <d v="2024-03-31T00:00:00"/>
    <s v="Tal-385"/>
    <n v="650"/>
    <s v="FALCON/ONPOINT"/>
    <s v="AUTOPROPULSABLE"/>
    <s v="NO"/>
    <s v="SI"/>
    <s v="SI"/>
    <s v="NO DISPONIBLE"/>
    <n v="2018"/>
    <x v="0"/>
    <x v="0"/>
    <s v="ACTIVO"/>
    <x v="0"/>
    <m/>
    <s v="META"/>
    <m/>
  </r>
  <r>
    <n v="284"/>
    <n v="45269"/>
    <d v="2024-02-29T00:00:00"/>
    <s v="Tal-386"/>
    <n v="1"/>
    <s v="NO DISPONIBLE"/>
    <s v="NO DISPONIBLE"/>
    <s v="NO DISPONIBLE"/>
    <s v="NO DISPONIBLE"/>
    <s v="NO DISPONIBLE"/>
    <s v="NO DISPONIBLE"/>
    <s v="NO DISPONIBLE"/>
    <x v="1"/>
    <x v="1"/>
    <s v="INACTIVO"/>
    <x v="1"/>
    <m/>
    <s v="CÓRDOBA"/>
    <m/>
  </r>
  <r>
    <n v="285"/>
    <n v="45269"/>
    <d v="2024-02-29T00:00:00"/>
    <s v="Tal-387"/>
    <n v="1"/>
    <s v="NO DISPONIBLE"/>
    <s v="NO DISPONIBLE"/>
    <s v="NO DISPONIBLE"/>
    <s v="NO DISPONIBLE"/>
    <s v="NO DISPONIBLE"/>
    <s v="NO DISPONIBLE"/>
    <s v="NO DISPONIBLE"/>
    <x v="1"/>
    <x v="1"/>
    <s v="INACTIVO"/>
    <x v="1"/>
    <m/>
    <s v="BOYACÁ"/>
    <m/>
  </r>
  <r>
    <n v="286"/>
    <n v="45270"/>
    <d v="2024-02-29T00:00:00"/>
    <s v="Tal-389"/>
    <n v="1"/>
    <s v="NO DISPONIBLE"/>
    <s v="NO DISPONIBLE"/>
    <s v="NO DISPONIBLE"/>
    <s v="NO DISPONIBLE"/>
    <s v="NO DISPONIBLE"/>
    <s v="NO DISPONIBLE"/>
    <s v="NO DISPONIBLE"/>
    <x v="1"/>
    <x v="1"/>
    <s v="INACTIVO"/>
    <x v="1"/>
    <m/>
    <s v="SANTANDER"/>
    <m/>
  </r>
  <r>
    <n v="287"/>
    <n v="45279"/>
    <d v="2024-02-29T00:00:00"/>
    <s v="Tal-400"/>
    <n v="1"/>
    <s v="NO DISPONIBLE "/>
    <s v="NO DISPONIBLE "/>
    <s v="NO DISPONIBLE "/>
    <s v="NO DISPONIBLE "/>
    <s v="NO DISPONIBLE "/>
    <s v="NO DISPONIBLE "/>
    <s v="NO DISPONIBLE"/>
    <x v="2"/>
    <x v="2"/>
    <s v="NO DISPONIBLE "/>
    <x v="2"/>
    <m/>
    <s v="NO DISPONIBLE "/>
    <m/>
  </r>
  <r>
    <n v="288"/>
    <n v="45300"/>
    <d v="2024-02-29T00:00:00"/>
    <s v="Tal-401"/>
    <n v="1000"/>
    <s v="NO DISPONIBLE "/>
    <s v="NO DISPONIBLE "/>
    <s v="NO DISPONIBLE "/>
    <s v="NO DISPONIBLE "/>
    <s v="NO DISPONIBLE "/>
    <s v="NO DISPONIBLE "/>
    <s v="NO DISPONIBLE"/>
    <x v="1"/>
    <x v="1"/>
    <s v="INACTIVO"/>
    <x v="1"/>
    <m/>
    <s v="CÓRDOBA"/>
    <m/>
  </r>
  <r>
    <n v="289"/>
    <n v="44301"/>
    <d v="2024-02-29T00:00:00"/>
    <s v="Tal-1"/>
    <n v="1"/>
    <s v="NO DISPONIBLE"/>
    <s v="NO DISPONIBLE"/>
    <s v="NO DISPONIBLE"/>
    <s v="NO DISPONIBLE"/>
    <s v="NO DISPONIBLE"/>
    <s v="NO DISPONIBLE"/>
    <s v="NO DISPONIBLE"/>
    <x v="1"/>
    <x v="1"/>
    <s v="INACTIVO"/>
    <x v="1"/>
    <m/>
    <s v="GUAJIRA"/>
    <m/>
  </r>
  <r>
    <n v="290"/>
    <n v="44302"/>
    <d v="2024-02-29T00:00:00"/>
    <s v="Tal-0"/>
    <n v="1"/>
    <s v="NO DISPONIBLE"/>
    <s v="NO DISPONIBLE"/>
    <s v="NO DISPONIBLE"/>
    <s v="NO DISPONIBLE"/>
    <s v="NO DISPONIBLE"/>
    <s v="NO DISPONIBLE"/>
    <s v="NO DISPONIBLE"/>
    <x v="1"/>
    <x v="1"/>
    <s v="INACTIVO"/>
    <x v="1"/>
    <m/>
    <s v="TOLIMA"/>
    <m/>
  </r>
  <r>
    <n v="291"/>
    <n v="44531"/>
    <d v="2024-03-31T00:00:00"/>
    <s v="Tal-1990"/>
    <n v="550"/>
    <s v="IDECO"/>
    <s v="CONVENCIONAL"/>
    <s v="NO"/>
    <s v="SI"/>
    <s v="SI"/>
    <s v="SI"/>
    <n v="1978"/>
    <x v="0"/>
    <x v="0"/>
    <s v="ACTIVO"/>
    <x v="0"/>
    <m/>
    <s v="BOLIVAR"/>
    <s v="CANTAGALLO"/>
  </r>
  <r>
    <n v="292"/>
    <n v="44531"/>
    <d v="2024-02-29T00:00:00"/>
    <s v="Tal-1991"/>
    <n v="550"/>
    <s v="TAYLOR"/>
    <s v="CONVENCIONAL"/>
    <s v="NO"/>
    <s v="SI"/>
    <s v="SI"/>
    <s v="SI"/>
    <n v="2004"/>
    <x v="0"/>
    <x v="1"/>
    <s v="INACTIVO"/>
    <x v="1"/>
    <m/>
    <s v="CASANARE"/>
    <m/>
  </r>
  <r>
    <n v="293"/>
    <n v="44531"/>
    <d v="2024-02-29T00:00:00"/>
    <s v="Tal-1992"/>
    <n v="350"/>
    <s v="FRANKS"/>
    <s v="CONVENCIONAL"/>
    <s v="NO"/>
    <s v="SI"/>
    <s v="SI"/>
    <s v="SI"/>
    <n v="1984"/>
    <x v="0"/>
    <x v="1"/>
    <s v="INACTIVO"/>
    <x v="1"/>
    <m/>
    <s v="SANTANDER"/>
    <m/>
  </r>
  <r>
    <n v="294"/>
    <n v="44531"/>
    <d v="2024-03-31T00:00:00"/>
    <s v="Tal-1993"/>
    <n v="1000"/>
    <s v="LOADCRAFT"/>
    <s v="CONVENCIONAL"/>
    <s v="NO"/>
    <s v="SI"/>
    <s v="SI"/>
    <s v="SI"/>
    <n v="2022"/>
    <x v="0"/>
    <x v="0"/>
    <s v="ACTIVO"/>
    <x v="0"/>
    <m/>
    <s v="NORTE DE SANTANDER"/>
    <s v="ORIPAYA"/>
  </r>
  <r>
    <n v="295"/>
    <n v="44682"/>
    <d v="2024-03-31T00:00:00"/>
    <s v="Tal-1994"/>
    <n v="380"/>
    <s v="NO DISPONIBLE"/>
    <s v="NO DISPONIBLE"/>
    <s v="NO DISPONIBLE"/>
    <s v="NO DISPONIBLE"/>
    <s v="SI"/>
    <s v="NO DISPONIBLE"/>
    <n v="2015"/>
    <x v="0"/>
    <x v="0"/>
    <s v="ACTIVO"/>
    <x v="0"/>
    <m/>
    <s v="HUILA"/>
    <s v="PALERMO"/>
  </r>
  <r>
    <n v="296"/>
    <n v="44270"/>
    <d v="2024-02-29T00:00:00"/>
    <s v="Tal-1995"/>
    <n v="550"/>
    <s v="NO DISPONIBLE "/>
    <s v="NO DISPONIBLE "/>
    <s v="SI "/>
    <s v="NO DISPONIBLE "/>
    <s v="SI"/>
    <s v="NO"/>
    <s v="NO DISPONIBLE"/>
    <x v="2"/>
    <x v="4"/>
    <s v="NO DISPONIBLE "/>
    <x v="2"/>
    <s v="IMPORTACIÓN AGOSTO 2024"/>
    <s v="NO DISPONIBLE "/>
    <m/>
  </r>
  <r>
    <n v="297"/>
    <n v="44926"/>
    <d v="2024-02-29T00:00:00"/>
    <s v="NO DISPONIBLE "/>
    <n v="3000"/>
    <s v="NO DISPONIBLE"/>
    <s v="NO DISPONIBLE"/>
    <s v="SI "/>
    <s v="NO DISPONIBLE"/>
    <s v="NO DISPONIBLE"/>
    <s v="SI "/>
    <n v="1982"/>
    <x v="1"/>
    <x v="1"/>
    <s v="INACTIVO"/>
    <x v="1"/>
    <m/>
    <s v="CUNDINAMARCA"/>
    <m/>
  </r>
  <r>
    <n v="298"/>
    <n v="45300"/>
    <d v="2024-02-29T00:00:00"/>
    <s v="Tal-1996"/>
    <n v="1500"/>
    <s v="NO DISPONIBLE "/>
    <s v="NO DISPONIBLE "/>
    <s v="SÍ"/>
    <s v="NO DISPONIBLE"/>
    <s v="NO"/>
    <s v="SI"/>
    <n v="2010"/>
    <x v="1"/>
    <x v="1"/>
    <s v="INACTIVO"/>
    <x v="1"/>
    <m/>
    <s v="META"/>
    <m/>
  </r>
  <r>
    <n v="299"/>
    <n v="45300"/>
    <d v="2024-02-29T00:00:00"/>
    <s v="Tal-1997"/>
    <n v="500"/>
    <s v="NO DISPONIBLE "/>
    <s v="MESA ROTATORIA"/>
    <n v="3000"/>
    <s v="NO DISPONIBLE "/>
    <s v="NO"/>
    <s v="NO"/>
    <n v="2010"/>
    <x v="0"/>
    <x v="1"/>
    <s v="INACTIVO"/>
    <x v="1"/>
    <m/>
    <s v="CASANARE"/>
    <m/>
  </r>
  <r>
    <n v="300"/>
    <n v="44652"/>
    <d v="2024-03-31T00:00:00"/>
    <s v="Tal-1998"/>
    <n v="750"/>
    <s v="CROWN DUKE"/>
    <s v="NO DISPONIBLE"/>
    <s v="NO DISPONIBLE"/>
    <s v="12.000 LB.FT"/>
    <s v="SI"/>
    <s v="NO"/>
    <n v="2004"/>
    <x v="0"/>
    <x v="0"/>
    <s v="ACTIVO"/>
    <x v="0"/>
    <m/>
    <s v="META"/>
    <m/>
  </r>
  <r>
    <n v="301"/>
    <n v="44682"/>
    <d v="2024-02-29T00:00:00"/>
    <s v="Tal-1999"/>
    <n v="500"/>
    <s v="FLUSH BY"/>
    <s v="NO DISPONIBLE"/>
    <n v="22.7"/>
    <s v="NO DISPONIBLE"/>
    <s v="SI"/>
    <s v="NO"/>
    <n v="2005"/>
    <x v="0"/>
    <x v="1"/>
    <s v="INACTIVO"/>
    <x v="1"/>
    <m/>
    <s v="NO DISPONIBLE "/>
    <m/>
  </r>
  <r>
    <n v="302"/>
    <n v="44256"/>
    <d v="2024-03-31T00:00:00"/>
    <s v="Tal-2000"/>
    <n v="1500"/>
    <s v="NO DISPONIBLE"/>
    <s v="Drilling"/>
    <n v="24.5"/>
    <s v="SI"/>
    <s v="SI"/>
    <s v="SI"/>
    <n v="2014"/>
    <x v="1"/>
    <x v="1"/>
    <s v="INACTIVO"/>
    <x v="1"/>
    <m/>
    <s v="CASANARE"/>
    <m/>
  </r>
  <r>
    <m/>
    <m/>
    <m/>
    <m/>
    <m/>
    <m/>
    <m/>
    <m/>
    <m/>
    <m/>
    <m/>
    <m/>
    <x v="4"/>
    <x v="5"/>
    <m/>
    <x v="5"/>
    <m/>
    <m/>
    <m/>
  </r>
  <r>
    <m/>
    <m/>
    <m/>
    <m/>
    <m/>
    <m/>
    <m/>
    <m/>
    <m/>
    <m/>
    <m/>
    <m/>
    <x v="4"/>
    <x v="5"/>
    <m/>
    <x v="5"/>
    <m/>
    <m/>
    <m/>
  </r>
  <r>
    <m/>
    <m/>
    <m/>
    <m/>
    <m/>
    <m/>
    <m/>
    <m/>
    <m/>
    <m/>
    <m/>
    <m/>
    <x v="4"/>
    <x v="5"/>
    <m/>
    <x v="5"/>
    <m/>
    <m/>
    <m/>
  </r>
  <r>
    <m/>
    <m/>
    <m/>
    <m/>
    <m/>
    <m/>
    <m/>
    <m/>
    <m/>
    <m/>
    <m/>
    <m/>
    <x v="4"/>
    <x v="5"/>
    <m/>
    <x v="5"/>
    <m/>
    <m/>
    <m/>
  </r>
  <r>
    <m/>
    <m/>
    <m/>
    <m/>
    <m/>
    <m/>
    <m/>
    <m/>
    <m/>
    <m/>
    <m/>
    <m/>
    <x v="4"/>
    <x v="5"/>
    <m/>
    <x v="5"/>
    <m/>
    <m/>
    <m/>
  </r>
  <r>
    <m/>
    <m/>
    <m/>
    <m/>
    <m/>
    <m/>
    <m/>
    <m/>
    <m/>
    <m/>
    <m/>
    <m/>
    <x v="4"/>
    <x v="5"/>
    <m/>
    <x v="5"/>
    <m/>
    <m/>
    <m/>
  </r>
  <r>
    <m/>
    <m/>
    <m/>
    <m/>
    <m/>
    <m/>
    <m/>
    <m/>
    <m/>
    <m/>
    <m/>
    <m/>
    <x v="4"/>
    <x v="5"/>
    <m/>
    <x v="5"/>
    <m/>
    <m/>
    <m/>
  </r>
  <r>
    <m/>
    <m/>
    <m/>
    <m/>
    <m/>
    <m/>
    <m/>
    <m/>
    <m/>
    <m/>
    <m/>
    <m/>
    <x v="4"/>
    <x v="5"/>
    <m/>
    <x v="5"/>
    <m/>
    <m/>
    <m/>
  </r>
  <r>
    <m/>
    <m/>
    <m/>
    <m/>
    <m/>
    <m/>
    <m/>
    <m/>
    <m/>
    <m/>
    <m/>
    <m/>
    <x v="4"/>
    <x v="5"/>
    <m/>
    <x v="5"/>
    <m/>
    <m/>
    <m/>
  </r>
  <r>
    <m/>
    <m/>
    <m/>
    <m/>
    <m/>
    <m/>
    <m/>
    <m/>
    <m/>
    <m/>
    <m/>
    <m/>
    <x v="4"/>
    <x v="5"/>
    <m/>
    <x v="5"/>
    <m/>
    <m/>
    <m/>
  </r>
  <r>
    <m/>
    <m/>
    <m/>
    <m/>
    <m/>
    <m/>
    <m/>
    <m/>
    <m/>
    <m/>
    <m/>
    <m/>
    <x v="4"/>
    <x v="5"/>
    <m/>
    <x v="5"/>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3">
  <r>
    <n v="1"/>
    <x v="0"/>
    <d v="2024-03-31T00:00:00"/>
    <s v="Tal-2"/>
    <x v="0"/>
    <s v="DRAGON"/>
    <x v="0"/>
    <s v="NO"/>
    <s v="SI"/>
    <s v="SI"/>
    <s v="SI"/>
    <x v="0"/>
    <x v="0"/>
    <x v="0"/>
    <s v="ACTIVO"/>
    <x v="0"/>
    <m/>
    <s v="BOLIVAR"/>
    <s v="CANTAGALLO"/>
  </r>
  <r>
    <n v="2"/>
    <x v="0"/>
    <d v="2024-03-31T00:00:00"/>
    <s v="Tal-3"/>
    <x v="0"/>
    <s v="LOADCRAFT"/>
    <x v="0"/>
    <s v="NO"/>
    <s v="SI"/>
    <s v="SI"/>
    <n v="2014"/>
    <x v="1"/>
    <x v="0"/>
    <x v="0"/>
    <s v="ACTIVO"/>
    <x v="0"/>
    <m/>
    <s v="CASANARE"/>
    <s v="LLANOS 34"/>
  </r>
  <r>
    <n v="3"/>
    <x v="0"/>
    <d v="2024-03-31T00:00:00"/>
    <s v="Tal-5"/>
    <x v="1"/>
    <s v="COOPER"/>
    <x v="0"/>
    <s v="NO"/>
    <s v="SI"/>
    <s v="SI"/>
    <s v="SI"/>
    <x v="2"/>
    <x v="0"/>
    <x v="0"/>
    <s v="ACTIVO"/>
    <x v="0"/>
    <m/>
    <s v="SANTANDER"/>
    <s v="CAMPO LISAMA"/>
  </r>
  <r>
    <n v="4"/>
    <x v="0"/>
    <d v="2024-03-31T00:00:00"/>
    <s v="Tal-327"/>
    <x v="0"/>
    <s v="LOADCRAFT"/>
    <x v="0"/>
    <s v="NO"/>
    <s v="SI"/>
    <s v="SI"/>
    <n v="2014"/>
    <x v="1"/>
    <x v="0"/>
    <x v="0"/>
    <s v="ACTIVO"/>
    <x v="0"/>
    <m/>
    <s v="CASANARE"/>
    <s v="LLANOS 34"/>
  </r>
  <r>
    <n v="5"/>
    <x v="0"/>
    <d v="2024-03-31T00:00:00"/>
    <s v="Tal-350"/>
    <x v="0"/>
    <s v="LOADCRAFT"/>
    <x v="0"/>
    <s v="NO"/>
    <s v="SI"/>
    <s v="SI"/>
    <s v="SI"/>
    <x v="0"/>
    <x v="0"/>
    <x v="0"/>
    <s v="ACTIVO"/>
    <x v="0"/>
    <m/>
    <s v="SANTANDER"/>
    <s v="BONANZA"/>
  </r>
  <r>
    <n v="6"/>
    <x v="0"/>
    <d v="2024-03-31T00:00:00"/>
    <s v="Tal-351"/>
    <x v="2"/>
    <s v="LOADCRAFT"/>
    <x v="0"/>
    <s v="NO"/>
    <s v="SI"/>
    <s v="SI"/>
    <s v="SI"/>
    <x v="0"/>
    <x v="0"/>
    <x v="0"/>
    <s v="ACTIVO"/>
    <x v="0"/>
    <m/>
    <s v="CASANARE"/>
    <s v="LLANOS 34"/>
  </r>
  <r>
    <n v="7"/>
    <x v="0"/>
    <d v="2024-03-31T00:00:00"/>
    <s v="Tal-6"/>
    <x v="3"/>
    <s v="WILSON"/>
    <x v="0"/>
    <s v="NO"/>
    <s v="SI"/>
    <s v="SI"/>
    <n v="2019"/>
    <x v="3"/>
    <x v="0"/>
    <x v="0"/>
    <s v="ACTIVO"/>
    <x v="0"/>
    <m/>
    <s v="CASANARE"/>
    <s v="LLANOS 34"/>
  </r>
  <r>
    <n v="8"/>
    <x v="1"/>
    <d v="2024-03-31T00:00:00"/>
    <s v="Tal-9"/>
    <x v="4"/>
    <s v="IDECO H 35"/>
    <x v="1"/>
    <s v="NO DISPONIBLE"/>
    <s v="12.000 LB.FT"/>
    <s v="SI"/>
    <s v="SI"/>
    <x v="4"/>
    <x v="0"/>
    <x v="0"/>
    <s v="ACTIVO"/>
    <x v="0"/>
    <m/>
    <s v="SANTANDER"/>
    <m/>
  </r>
  <r>
    <n v="9"/>
    <x v="1"/>
    <d v="2024-03-31T00:00:00"/>
    <s v="Tal-8"/>
    <x v="4"/>
    <s v="IDECO H 35"/>
    <x v="1"/>
    <s v="NO DISPONIBLE"/>
    <s v="12.000 LB.FT"/>
    <s v="SI"/>
    <s v="SI"/>
    <x v="4"/>
    <x v="0"/>
    <x v="0"/>
    <s v="ACTIVO"/>
    <x v="0"/>
    <m/>
    <s v="SANTANDER"/>
    <m/>
  </r>
  <r>
    <n v="10"/>
    <x v="1"/>
    <d v="2024-03-31T00:00:00"/>
    <s v="Tal-10"/>
    <x v="4"/>
    <s v="IDECO H 35"/>
    <x v="1"/>
    <s v="NO DISPONIBLE"/>
    <s v="12.000 LB.FT"/>
    <s v="SI"/>
    <s v="SI"/>
    <x v="4"/>
    <x v="0"/>
    <x v="0"/>
    <s v="ACTIVO"/>
    <x v="0"/>
    <m/>
    <s v="SANTANDER"/>
    <m/>
  </r>
  <r>
    <n v="11"/>
    <x v="1"/>
    <d v="2024-02-29T00:00:00"/>
    <s v="Tal-7"/>
    <x v="4"/>
    <s v="IDECO H 35"/>
    <x v="1"/>
    <s v="NO DISPONIBLE"/>
    <s v="12.000 LB.FT"/>
    <s v="SI"/>
    <s v="SI"/>
    <x v="4"/>
    <x v="0"/>
    <x v="1"/>
    <s v="INACTIVO"/>
    <x v="1"/>
    <s v="SUSPENDIDO"/>
    <s v="SANTANDER"/>
    <s v="BASE BARRANCABERMEJA"/>
  </r>
  <r>
    <n v="12"/>
    <x v="1"/>
    <d v="2024-02-29T00:00:00"/>
    <s v="Tal-307"/>
    <x v="4"/>
    <s v="IDECO H 35"/>
    <x v="1"/>
    <s v="NO DISPONIBLE"/>
    <s v="12.000 LB.FT"/>
    <s v="SI"/>
    <s v="SI"/>
    <x v="5"/>
    <x v="0"/>
    <x v="1"/>
    <s v="INACTIVO"/>
    <x v="1"/>
    <m/>
    <s v="SANTANDER"/>
    <m/>
  </r>
  <r>
    <n v="13"/>
    <x v="1"/>
    <d v="2024-03-31T00:00:00"/>
    <s v="Tal-37"/>
    <x v="0"/>
    <s v="LOADCRAFT"/>
    <x v="1"/>
    <s v="NO DISPONIBLE"/>
    <s v="9.000 LB.FT"/>
    <s v="SI"/>
    <s v="NO"/>
    <x v="4"/>
    <x v="0"/>
    <x v="0"/>
    <s v="ACTIVO"/>
    <x v="0"/>
    <m/>
    <s v="META"/>
    <m/>
  </r>
  <r>
    <n v="14"/>
    <x v="1"/>
    <d v="2024-03-31T00:00:00"/>
    <s v="Tal-266"/>
    <x v="0"/>
    <s v="LOADCRAFT"/>
    <x v="1"/>
    <s v="NO DISPONIBLE"/>
    <s v="9.000 LB.FT"/>
    <s v="SI"/>
    <s v="NO"/>
    <x v="4"/>
    <x v="0"/>
    <x v="0"/>
    <s v="ACTIVO"/>
    <x v="0"/>
    <m/>
    <s v="META"/>
    <m/>
  </r>
  <r>
    <n v="15"/>
    <x v="1"/>
    <d v="2024-03-31T00:00:00"/>
    <s v="Tal-332"/>
    <x v="0"/>
    <s v="SERVICE KING"/>
    <x v="1"/>
    <s v="NO DISPONIBLE"/>
    <s v="9.000 LB.FT"/>
    <s v="SI"/>
    <s v="NO"/>
    <x v="4"/>
    <x v="0"/>
    <x v="0"/>
    <s v="ACTIVO"/>
    <x v="0"/>
    <m/>
    <s v="META"/>
    <m/>
  </r>
  <r>
    <n v="16"/>
    <x v="1"/>
    <d v="2024-03-31T00:00:00"/>
    <s v="Tal-342"/>
    <x v="0"/>
    <s v="LOADCRAFT"/>
    <x v="1"/>
    <s v="NO DISPONIBLE"/>
    <s v="12.000 LB.FT"/>
    <s v="SI"/>
    <s v="NO"/>
    <x v="5"/>
    <x v="0"/>
    <x v="0"/>
    <s v="ACTIVO"/>
    <x v="0"/>
    <m/>
    <s v="CESAR"/>
    <s v="CACHIRA 1A"/>
  </r>
  <r>
    <n v="17"/>
    <x v="1"/>
    <d v="2024-03-31T00:00:00"/>
    <s v="Tal-345"/>
    <x v="0"/>
    <s v="LOADCRAFT"/>
    <x v="1"/>
    <s v="NO DISPONIBLE"/>
    <s v="12.000 LB.FT"/>
    <s v="SI"/>
    <s v="NO"/>
    <x v="5"/>
    <x v="0"/>
    <x v="0"/>
    <s v="ACTIVO"/>
    <x v="0"/>
    <m/>
    <s v="META"/>
    <s v="CASTILLA 715"/>
  </r>
  <r>
    <n v="18"/>
    <x v="1"/>
    <d v="2024-03-31T00:00:00"/>
    <s v="Tal-346"/>
    <x v="0"/>
    <s v="LOADCRAFT"/>
    <x v="1"/>
    <s v="NO DISPONIBLE"/>
    <s v="12.000 LB.FT"/>
    <s v="SI"/>
    <s v="NO"/>
    <x v="5"/>
    <x v="0"/>
    <x v="0"/>
    <s v="ACTIVO"/>
    <x v="0"/>
    <m/>
    <s v="CASANARE"/>
    <m/>
  </r>
  <r>
    <n v="19"/>
    <x v="1"/>
    <d v="2024-03-31T00:00:00"/>
    <s v="Tal-347"/>
    <x v="0"/>
    <s v="LOADCRAFT"/>
    <x v="1"/>
    <s v="NO DISPONIBLE"/>
    <s v="12.000 LB.FT"/>
    <s v="SI"/>
    <s v="NO"/>
    <x v="5"/>
    <x v="0"/>
    <x v="0"/>
    <s v="ACTIVO"/>
    <x v="0"/>
    <m/>
    <s v="META"/>
    <m/>
  </r>
  <r>
    <n v="20"/>
    <x v="1"/>
    <d v="2024-03-31T00:00:00"/>
    <s v="Tal-343"/>
    <x v="0"/>
    <s v="LOADCRAFT"/>
    <x v="1"/>
    <s v="NO DISPONIBLE"/>
    <s v="12.000 LB.FT"/>
    <s v="SI"/>
    <s v="NO"/>
    <x v="5"/>
    <x v="0"/>
    <x v="0"/>
    <s v="ACTIVO"/>
    <x v="0"/>
    <m/>
    <s v="META"/>
    <m/>
  </r>
  <r>
    <n v="21"/>
    <x v="1"/>
    <d v="2024-03-31T00:00:00"/>
    <s v="Tal-371"/>
    <x v="0"/>
    <s v="SERVICE KING"/>
    <x v="1"/>
    <s v="NO DISPONIBLE"/>
    <s v="9.000 LB FT"/>
    <s v="SI"/>
    <s v="NO"/>
    <x v="1"/>
    <x v="0"/>
    <x v="0"/>
    <s v="ACTIVO"/>
    <x v="0"/>
    <m/>
    <s v="META"/>
    <s v="TEJÓN 1"/>
  </r>
  <r>
    <n v="22"/>
    <x v="1"/>
    <d v="2024-03-31T00:00:00"/>
    <s v="Tal-372"/>
    <x v="0"/>
    <s v="SERVICE KING"/>
    <x v="1"/>
    <s v="NO DISPONIBLE"/>
    <s v="12.000 LB.FT"/>
    <s v="SI"/>
    <s v="NO"/>
    <x v="4"/>
    <x v="0"/>
    <x v="0"/>
    <s v="ACTIVO"/>
    <x v="0"/>
    <m/>
    <s v="META"/>
    <m/>
  </r>
  <r>
    <n v="23"/>
    <x v="1"/>
    <d v="2024-02-29T00:00:00"/>
    <s v="Tal-373"/>
    <x v="0"/>
    <s v="CROWN DUKE"/>
    <x v="1"/>
    <s v="NO DISPONIBLE"/>
    <s v="12.000 LB.FT"/>
    <s v="SI"/>
    <s v="NO"/>
    <x v="6"/>
    <x v="0"/>
    <x v="1"/>
    <s v="INACTIVO"/>
    <x v="1"/>
    <s v="ALISTAMIENTO"/>
    <s v="META"/>
    <s v="BASE ACACIAS"/>
  </r>
  <r>
    <n v="24"/>
    <x v="2"/>
    <d v="2024-03-31T00:00:00"/>
    <s v="NO DISPONIBLE"/>
    <x v="5"/>
    <s v="NO DISPONIBLE"/>
    <x v="1"/>
    <s v="NO DISPONIBLE"/>
    <s v="NO DISPONIBLE"/>
    <s v="NO DISPONIBLE"/>
    <s v="NO DISPONIBLE"/>
    <x v="2"/>
    <x v="0"/>
    <x v="0"/>
    <s v="ACTIVO"/>
    <x v="0"/>
    <m/>
    <s v="ANTIOQUIA"/>
    <s v="CASABE"/>
  </r>
  <r>
    <n v="25"/>
    <x v="2"/>
    <d v="2024-03-31T00:00:00"/>
    <s v="NO DISPONIBLE"/>
    <x v="5"/>
    <s v="NO DISPONIBLE"/>
    <x v="1"/>
    <s v="NO DISPONIBLE"/>
    <s v="NO DISPONIBLE"/>
    <s v="NO DISPONIBLE"/>
    <s v="NO DISPONIBLE"/>
    <x v="2"/>
    <x v="0"/>
    <x v="0"/>
    <s v="ACTIVO"/>
    <x v="0"/>
    <m/>
    <s v="ANTIOQUIA"/>
    <s v="CASABE"/>
  </r>
  <r>
    <n v="26"/>
    <x v="2"/>
    <d v="2024-03-31T00:00:00"/>
    <s v="NO DISPONIBLE"/>
    <x v="6"/>
    <s v="FRANK"/>
    <x v="1"/>
    <s v="NO DISPONIBLE"/>
    <s v="NO DISPONIBLE"/>
    <s v="NO"/>
    <s v="NO"/>
    <x v="2"/>
    <x v="0"/>
    <x v="0"/>
    <s v="ACTIVO"/>
    <x v="0"/>
    <m/>
    <s v="SANTANDER"/>
    <s v="CAMPO LLANITO"/>
  </r>
  <r>
    <n v="27"/>
    <x v="2"/>
    <d v="2024-03-31T00:00:00"/>
    <s v="NO DISPONIBLE"/>
    <x v="6"/>
    <s v="FRANK"/>
    <x v="1"/>
    <s v="NO DISPONIBLE"/>
    <s v="NO DISPONIBLE"/>
    <s v="NO"/>
    <s v="NO"/>
    <x v="2"/>
    <x v="0"/>
    <x v="0"/>
    <s v="ACTIVO"/>
    <x v="0"/>
    <m/>
    <s v="SANTANDER"/>
    <s v="CAMPO LLANITO"/>
  </r>
  <r>
    <n v="28"/>
    <x v="2"/>
    <d v="2024-02-29T00:00:00"/>
    <s v="NO DISPONIBLE"/>
    <x v="5"/>
    <s v="NO DISPONIBLE"/>
    <x v="1"/>
    <s v="NO DISPONIBLE"/>
    <s v="NO DISPONIBLE"/>
    <s v="NO DISPONIBLE"/>
    <s v="NO DISPONIBLE"/>
    <x v="2"/>
    <x v="0"/>
    <x v="1"/>
    <s v="INACTIVO"/>
    <x v="1"/>
    <m/>
    <s v="NO DISPONIBLE"/>
    <m/>
  </r>
  <r>
    <n v="29"/>
    <x v="2"/>
    <d v="2024-02-29T00:00:00"/>
    <s v="NO DISPONIBLE"/>
    <x v="5"/>
    <s v="NO DISPONIBLE"/>
    <x v="1"/>
    <s v="NO DISPONIBLE"/>
    <s v="NO DISPONIBLE"/>
    <s v="NO DISPONIBLE"/>
    <s v="NO DISPONIBLE"/>
    <x v="2"/>
    <x v="0"/>
    <x v="1"/>
    <s v="INACTIVO"/>
    <x v="1"/>
    <m/>
    <s v="NO DISPONIBLE"/>
    <m/>
  </r>
  <r>
    <n v="30"/>
    <x v="2"/>
    <d v="2024-02-29T00:00:00"/>
    <s v="NO DISPONIBLE"/>
    <x v="5"/>
    <s v="NO DISPONIBLE"/>
    <x v="1"/>
    <s v="NO DISPONIBLE"/>
    <s v="NO DISPONIBLE"/>
    <s v="NO DISPONIBLE"/>
    <s v="NO DISPONIBLE"/>
    <x v="2"/>
    <x v="0"/>
    <x v="1"/>
    <s v="INACTIVO"/>
    <x v="1"/>
    <m/>
    <s v="NO DISPONIBLE"/>
    <m/>
  </r>
  <r>
    <n v="31"/>
    <x v="2"/>
    <d v="2024-02-29T00:00:00"/>
    <s v="NO DISPONIBLE"/>
    <x v="5"/>
    <s v="NO DISPONIBLE"/>
    <x v="1"/>
    <s v="NO DISPONIBLE"/>
    <s v="NO DISPONIBLE"/>
    <s v="NO DISPONIBLE"/>
    <s v="NO DISPONIBLE"/>
    <x v="2"/>
    <x v="0"/>
    <x v="1"/>
    <s v="INACTIVO"/>
    <x v="1"/>
    <m/>
    <s v="NO DISPONIBLE"/>
    <m/>
  </r>
  <r>
    <n v="32"/>
    <x v="2"/>
    <d v="2024-02-29T00:00:00"/>
    <s v="NO DISPONIBLE"/>
    <x v="5"/>
    <s v="NO DISPONIBLE"/>
    <x v="1"/>
    <s v="NO DISPONIBLE"/>
    <s v="NO DISPONIBLE"/>
    <s v="NO DISPONIBLE"/>
    <s v="NO DISPONIBLE"/>
    <x v="2"/>
    <x v="0"/>
    <x v="1"/>
    <s v="INACTIVO"/>
    <x v="1"/>
    <m/>
    <s v="NO DISPONIBLE"/>
    <m/>
  </r>
  <r>
    <n v="33"/>
    <x v="2"/>
    <d v="2024-02-29T00:00:00"/>
    <s v="NO DISPONIBLE"/>
    <x v="5"/>
    <s v="NO DISPONIBLE"/>
    <x v="1"/>
    <s v="NO DISPONIBLE"/>
    <s v="NO DISPONIBLE"/>
    <s v="NO DISPONIBLE"/>
    <s v="NO DISPONIBLE"/>
    <x v="2"/>
    <x v="0"/>
    <x v="1"/>
    <s v="INACTIVO"/>
    <x v="1"/>
    <m/>
    <s v="NO DISPONIBLE"/>
    <m/>
  </r>
  <r>
    <n v="34"/>
    <x v="3"/>
    <d v="2024-02-29T00:00:00"/>
    <s v="Tal-24"/>
    <x v="7"/>
    <s v="TAYLOR"/>
    <x v="2"/>
    <n v="250"/>
    <s v="SI"/>
    <s v="NO"/>
    <s v="SI"/>
    <x v="0"/>
    <x v="1"/>
    <x v="1"/>
    <s v="INACTIVO"/>
    <x v="1"/>
    <m/>
    <s v="CUNDINAMARCA"/>
    <s v="COTA"/>
  </r>
  <r>
    <n v="35"/>
    <x v="3"/>
    <d v="2024-02-29T00:00:00"/>
    <s v="Tal-25"/>
    <x v="3"/>
    <s v="TAYLOR"/>
    <x v="2"/>
    <n v="250"/>
    <s v="SI"/>
    <s v="NO"/>
    <s v="NO"/>
    <x v="7"/>
    <x v="1"/>
    <x v="1"/>
    <s v="INACTIVO"/>
    <x v="1"/>
    <m/>
    <s v="CUNDINAMARCA"/>
    <s v="COTA"/>
  </r>
  <r>
    <n v="36"/>
    <x v="3"/>
    <d v="2024-02-29T00:00:00"/>
    <s v="Tal-26"/>
    <x v="7"/>
    <s v="TAYLOR"/>
    <x v="2"/>
    <n v="250"/>
    <s v="SI"/>
    <s v="NO"/>
    <s v="SI"/>
    <x v="5"/>
    <x v="1"/>
    <x v="1"/>
    <s v="INACTIVO"/>
    <x v="1"/>
    <m/>
    <s v="CUNDINAMARCA"/>
    <s v="COTA"/>
  </r>
  <r>
    <n v="37"/>
    <x v="3"/>
    <d v="2024-02-29T00:00:00"/>
    <s v="Tal-30"/>
    <x v="8"/>
    <s v="DSI"/>
    <x v="2"/>
    <n v="500"/>
    <s v="SI"/>
    <s v="NO"/>
    <s v="NO"/>
    <x v="1"/>
    <x v="1"/>
    <x v="1"/>
    <s v="INACTIVO"/>
    <x v="1"/>
    <m/>
    <s v="CASANARE"/>
    <m/>
  </r>
  <r>
    <n v="38"/>
    <x v="3"/>
    <d v="2024-02-29T00:00:00"/>
    <s v="Tal-28"/>
    <x v="9"/>
    <s v="DSI"/>
    <x v="2"/>
    <n v="350"/>
    <s v="SI"/>
    <s v="NO"/>
    <s v="SI"/>
    <x v="4"/>
    <x v="1"/>
    <x v="1"/>
    <s v="INACTIVO"/>
    <x v="1"/>
    <m/>
    <s v="BOYACÁ"/>
    <m/>
  </r>
  <r>
    <n v="39"/>
    <x v="3"/>
    <d v="2024-02-29T00:00:00"/>
    <s v="Tal-29"/>
    <x v="7"/>
    <s v="DSI"/>
    <x v="2"/>
    <n v="350"/>
    <s v="SI"/>
    <s v="NO"/>
    <s v="NO"/>
    <x v="8"/>
    <x v="1"/>
    <x v="1"/>
    <s v="INACTIVO"/>
    <x v="1"/>
    <m/>
    <s v="CUNDINAMARCA"/>
    <m/>
  </r>
  <r>
    <n v="40"/>
    <x v="3"/>
    <d v="2024-02-29T00:00:00"/>
    <s v="Tal-313"/>
    <x v="10"/>
    <s v="HONGHUA                                              (Eléctrico AC (VFD))"/>
    <x v="3"/>
    <n v="500"/>
    <s v="SI"/>
    <s v="NO"/>
    <s v="NO"/>
    <x v="9"/>
    <x v="1"/>
    <x v="0"/>
    <s v="ACTIVO"/>
    <x v="0"/>
    <m/>
    <s v="CÓRDOBA"/>
    <s v="CHONTADURO 1"/>
  </r>
  <r>
    <n v="41"/>
    <x v="3"/>
    <d v="2024-02-29T00:00:00"/>
    <s v="Tal-314"/>
    <x v="10"/>
    <s v="HONGHUA                                              (Eléctrico AC (VFD))"/>
    <x v="3"/>
    <n v="500"/>
    <s v="SI"/>
    <s v="NO"/>
    <s v="NO"/>
    <x v="9"/>
    <x v="1"/>
    <x v="1"/>
    <s v="INACTIVO"/>
    <x v="1"/>
    <m/>
    <s v="CUNDINAMARCA"/>
    <s v="COTA"/>
  </r>
  <r>
    <n v="42"/>
    <x v="3"/>
    <d v="2024-02-29T00:00:00"/>
    <s v="Tal-20"/>
    <x v="11"/>
    <s v="SKYTOP"/>
    <x v="2"/>
    <s v="NO"/>
    <s v="SI"/>
    <s v="SI"/>
    <s v="SI"/>
    <x v="9"/>
    <x v="0"/>
    <x v="1"/>
    <s v="INACTIVO"/>
    <x v="1"/>
    <m/>
    <s v="CUNDINAMARCA"/>
    <s v="COTA"/>
  </r>
  <r>
    <n v="43"/>
    <x v="3"/>
    <d v="2024-02-29T00:00:00"/>
    <s v="Tal-21"/>
    <x v="11"/>
    <s v="SKYTOP"/>
    <x v="2"/>
    <s v="NO"/>
    <s v="SI"/>
    <s v="SI"/>
    <s v="SI"/>
    <x v="9"/>
    <x v="0"/>
    <x v="1"/>
    <s v="INACTIVO"/>
    <x v="1"/>
    <m/>
    <s v="CUNDINAMARCA"/>
    <s v="COTA"/>
  </r>
  <r>
    <n v="44"/>
    <x v="3"/>
    <d v="2024-03-31T00:00:00"/>
    <s v="Tal-19"/>
    <x v="0"/>
    <s v="SKYTOP"/>
    <x v="2"/>
    <s v="NO"/>
    <s v="SI"/>
    <s v="SI"/>
    <s v="SI"/>
    <x v="9"/>
    <x v="0"/>
    <x v="0"/>
    <s v="ACTIVO"/>
    <x v="0"/>
    <m/>
    <s v="CESAR "/>
    <s v="ACORDIONERO "/>
  </r>
  <r>
    <n v="45"/>
    <x v="3"/>
    <d v="2024-03-31T00:00:00"/>
    <s v="Tal-18"/>
    <x v="0"/>
    <s v="LOADCRAFT"/>
    <x v="2"/>
    <s v="NO"/>
    <s v="SI"/>
    <s v="SI"/>
    <s v="NO"/>
    <x v="10"/>
    <x v="0"/>
    <x v="0"/>
    <s v="ACTIVO"/>
    <x v="0"/>
    <m/>
    <s v="PUTUMAYO"/>
    <s v="COSTAYACO "/>
  </r>
  <r>
    <n v="46"/>
    <x v="3"/>
    <d v="2024-02-29T00:00:00"/>
    <s v="Tal-22"/>
    <x v="0"/>
    <s v="LOADCRAFT"/>
    <x v="2"/>
    <s v="NO"/>
    <s v="SI"/>
    <s v="SI"/>
    <s v="NO"/>
    <x v="4"/>
    <x v="0"/>
    <x v="1"/>
    <s v="INACTIVO"/>
    <x v="1"/>
    <m/>
    <s v="CUNDINAMARCA"/>
    <s v="COTA"/>
  </r>
  <r>
    <n v="47"/>
    <x v="3"/>
    <d v="2024-02-29T00:00:00"/>
    <s v="Tal-23"/>
    <x v="12"/>
    <s v="NO DISPONIBLE"/>
    <x v="2"/>
    <s v="NO"/>
    <s v="SI"/>
    <s v="SI"/>
    <s v="NO"/>
    <x v="10"/>
    <x v="0"/>
    <x v="1"/>
    <s v="INACTIVO"/>
    <x v="1"/>
    <m/>
    <s v="CUNDINAMARCA"/>
    <s v="COTA"/>
  </r>
  <r>
    <n v="48"/>
    <x v="3"/>
    <d v="2024-02-29T00:00:00"/>
    <s v="Tal-27"/>
    <x v="3"/>
    <s v="HELI-750 (HELITRANSPORTABLE)"/>
    <x v="2"/>
    <n v="250"/>
    <s v="SI"/>
    <s v="NO"/>
    <s v="NO"/>
    <x v="11"/>
    <x v="1"/>
    <x v="1"/>
    <s v="INACTIVO"/>
    <x v="1"/>
    <m/>
    <s v="SANTANDER"/>
    <s v="COTA"/>
  </r>
  <r>
    <n v="49"/>
    <x v="3"/>
    <d v="2024-02-29T00:00:00"/>
    <s v="Tal-31"/>
    <x v="9"/>
    <s v="HELI-1200 (HELITRANSPORTABLE)"/>
    <x v="2"/>
    <n v="350"/>
    <s v="SI"/>
    <s v="NO"/>
    <s v="NO"/>
    <x v="4"/>
    <x v="1"/>
    <x v="1"/>
    <s v="INACTIVO"/>
    <x v="1"/>
    <m/>
    <s v="PUTUMAYO"/>
    <s v="COTA"/>
  </r>
  <r>
    <n v="50"/>
    <x v="3"/>
    <d v="2024-02-29T00:00:00"/>
    <s v="Tal-32"/>
    <x v="13"/>
    <s v="HELI-1400 (HELITRANSPORTABLE)"/>
    <x v="2"/>
    <n v="350"/>
    <s v="SI"/>
    <s v="NO"/>
    <s v="NO"/>
    <x v="12"/>
    <x v="1"/>
    <x v="1"/>
    <s v="INACTIVO"/>
    <x v="1"/>
    <m/>
    <s v="CUNDINAMARCA"/>
    <s v="COTA"/>
  </r>
  <r>
    <n v="51"/>
    <x v="4"/>
    <d v="2024-02-29T00:00:00"/>
    <s v="Tal-386"/>
    <x v="5"/>
    <s v="NO DISPONIBLE "/>
    <x v="4"/>
    <s v="NO DISPONIBLE "/>
    <s v="NO DISPONIBLE "/>
    <s v="NO DISPONIBLE "/>
    <s v="NO DISPONIBLE "/>
    <x v="2"/>
    <x v="2"/>
    <x v="2"/>
    <s v="NO DISPONIBLE "/>
    <x v="2"/>
    <m/>
    <s v="NO DISPONIBLE "/>
    <m/>
  </r>
  <r>
    <n v="52"/>
    <x v="4"/>
    <d v="2024-02-29T00:00:00"/>
    <s v="Tal-40"/>
    <x v="10"/>
    <s v="NO DISPONIBLE"/>
    <x v="5"/>
    <n v="500"/>
    <s v="SI"/>
    <s v="NO"/>
    <s v="NO"/>
    <x v="2"/>
    <x v="2"/>
    <x v="2"/>
    <s v="NO DISPONIBLE "/>
    <x v="2"/>
    <m/>
    <s v="NO DISPONIBLE "/>
    <m/>
  </r>
  <r>
    <n v="53"/>
    <x v="4"/>
    <d v="2024-02-29T00:00:00"/>
    <s v="Tal-45"/>
    <x v="10"/>
    <s v="NO DISPONIBLE"/>
    <x v="6"/>
    <n v="500"/>
    <s v="SI"/>
    <s v="NO"/>
    <s v="SI"/>
    <x v="2"/>
    <x v="2"/>
    <x v="2"/>
    <s v="NO DISPONIBLE "/>
    <x v="2"/>
    <m/>
    <s v="NO DISPONIBLE "/>
    <m/>
  </r>
  <r>
    <n v="54"/>
    <x v="4"/>
    <d v="2024-02-29T00:00:00"/>
    <s v="Tal-46"/>
    <x v="5"/>
    <s v="NO DISPONIBLE "/>
    <x v="4"/>
    <s v="NO DISPONIBLE "/>
    <s v="NO DISPONIBLE "/>
    <s v="NO DISPONIBLE "/>
    <s v="NO DISPONIBLE "/>
    <x v="2"/>
    <x v="2"/>
    <x v="2"/>
    <s v="NO DISPONIBLE "/>
    <x v="2"/>
    <m/>
    <s v="NO DISPONIBLE "/>
    <m/>
  </r>
  <r>
    <n v="55"/>
    <x v="4"/>
    <d v="2024-02-29T00:00:00"/>
    <s v="Tal-47"/>
    <x v="5"/>
    <s v="NO DISPONIBLE "/>
    <x v="4"/>
    <s v="NO DISPONIBLE "/>
    <s v="NO DISPONIBLE "/>
    <s v="NO DISPONIBLE "/>
    <s v="NO DISPONIBLE "/>
    <x v="2"/>
    <x v="2"/>
    <x v="2"/>
    <s v="NO DISPONIBLE "/>
    <x v="2"/>
    <m/>
    <s v="NO DISPONIBLE "/>
    <m/>
  </r>
  <r>
    <n v="56"/>
    <x v="4"/>
    <d v="2024-02-29T00:00:00"/>
    <s v="Tal-48"/>
    <x v="0"/>
    <s v="NO DISPONIBLE"/>
    <x v="7"/>
    <s v="NO"/>
    <s v="N.A."/>
    <s v="SI"/>
    <s v="NO"/>
    <x v="2"/>
    <x v="2"/>
    <x v="2"/>
    <s v="NO DISPONIBLE "/>
    <x v="2"/>
    <m/>
    <s v="NO DISPONIBLE "/>
    <m/>
  </r>
  <r>
    <n v="57"/>
    <x v="4"/>
    <d v="2024-02-29T00:00:00"/>
    <s v="Tal-49"/>
    <x v="0"/>
    <s v="NO DISPONIBLE"/>
    <x v="7"/>
    <s v="NO"/>
    <s v="N.A."/>
    <s v="SI"/>
    <s v="NO"/>
    <x v="2"/>
    <x v="1"/>
    <x v="0"/>
    <s v="ACTIVO"/>
    <x v="3"/>
    <m/>
    <s v="META"/>
    <s v="CASE 0020"/>
  </r>
  <r>
    <n v="58"/>
    <x v="4"/>
    <d v="2024-02-29T00:00:00"/>
    <s v="Tal-36"/>
    <x v="3"/>
    <s v="NO DISPONIBLE"/>
    <x v="7"/>
    <n v="250"/>
    <s v="SI"/>
    <s v="NO"/>
    <s v="NO"/>
    <x v="2"/>
    <x v="1"/>
    <x v="1"/>
    <s v="INACTIVO"/>
    <x v="1"/>
    <m/>
    <s v="META"/>
    <s v="APIAY"/>
  </r>
  <r>
    <n v="59"/>
    <x v="4"/>
    <d v="2024-02-29T00:00:00"/>
    <s v="Tal-37"/>
    <x v="14"/>
    <s v="NO DISPONIBLE"/>
    <x v="7"/>
    <n v="350"/>
    <s v="SI"/>
    <s v="NO"/>
    <s v="NO"/>
    <x v="2"/>
    <x v="1"/>
    <x v="1"/>
    <s v="INACTIVO"/>
    <x v="1"/>
    <m/>
    <s v="CASANARE"/>
    <s v="YOPAL"/>
  </r>
  <r>
    <n v="60"/>
    <x v="4"/>
    <d v="2024-02-29T00:00:00"/>
    <s v="Tal-38"/>
    <x v="5"/>
    <s v="NO DISPONIBLE "/>
    <x v="4"/>
    <s v="NO DISPONIBLE "/>
    <s v="NO DISPONIBLE "/>
    <s v="NO DISPONIBLE "/>
    <s v="NO DISPONIBLE "/>
    <x v="2"/>
    <x v="1"/>
    <x v="1"/>
    <s v="INACTIVO"/>
    <x v="1"/>
    <m/>
    <s v="META"/>
    <s v="POMPEYA "/>
  </r>
  <r>
    <n v="61"/>
    <x v="4"/>
    <d v="2024-02-29T00:00:00"/>
    <s v="Tal-266"/>
    <x v="5"/>
    <s v="NO DISPONIBLE "/>
    <x v="4"/>
    <s v="NO DISPONIBLE "/>
    <s v="NO DISPONIBLE "/>
    <s v="NO DISPONIBLE "/>
    <s v="NO DISPONIBLE "/>
    <x v="2"/>
    <x v="1"/>
    <x v="1"/>
    <s v="INACTIVO"/>
    <x v="1"/>
    <m/>
    <s v="ATLÁNTICO"/>
    <s v="MALAMBO"/>
  </r>
  <r>
    <n v="62"/>
    <x v="4"/>
    <d v="2024-02-29T00:00:00"/>
    <s v="Tal-44"/>
    <x v="9"/>
    <s v="NO DISPONIBLE"/>
    <x v="6"/>
    <n v="350"/>
    <s v="SI"/>
    <s v="NO"/>
    <s v="SI"/>
    <x v="2"/>
    <x v="0"/>
    <x v="1"/>
    <s v="INACTIVO"/>
    <x v="1"/>
    <m/>
    <s v="SANTANDER"/>
    <s v="BARRANCABERMEJA"/>
  </r>
  <r>
    <n v="63"/>
    <x v="4"/>
    <d v="2024-02-29T00:00:00"/>
    <s v="Tal-239"/>
    <x v="5"/>
    <s v="NO DISPONIBLE "/>
    <x v="4"/>
    <s v="NO DISPONIBLE "/>
    <s v="NO DISPONIBLE "/>
    <s v="NO DISPONIBLE "/>
    <s v="NO DISPONIBLE "/>
    <x v="2"/>
    <x v="0"/>
    <x v="1"/>
    <s v="INACTIVO"/>
    <x v="1"/>
    <m/>
    <s v="SANTANDER"/>
    <s v="BARRANCABERMEJA"/>
  </r>
  <r>
    <n v="64"/>
    <x v="4"/>
    <d v="2024-02-29T00:00:00"/>
    <s v="Tal-42"/>
    <x v="15"/>
    <s v="NO DISPONIBLE"/>
    <x v="6"/>
    <n v="500"/>
    <s v="SI"/>
    <s v="NO"/>
    <s v="NO"/>
    <x v="2"/>
    <x v="1"/>
    <x v="1"/>
    <s v="INACTIVO"/>
    <x v="1"/>
    <m/>
    <s v="META"/>
    <s v="PUERTO GAITÁN"/>
  </r>
  <r>
    <n v="65"/>
    <x v="4"/>
    <d v="2024-02-29T00:00:00"/>
    <s v="Tal-43"/>
    <x v="10"/>
    <s v="NO DISPONIBLE"/>
    <x v="5"/>
    <n v="500"/>
    <s v="SI"/>
    <s v="NO"/>
    <s v="NO"/>
    <x v="2"/>
    <x v="1"/>
    <x v="1"/>
    <s v="INACTIVO"/>
    <x v="1"/>
    <m/>
    <s v="META"/>
    <s v="PUERTO GAITÁN"/>
  </r>
  <r>
    <n v="66"/>
    <x v="4"/>
    <d v="2024-02-29T00:00:00"/>
    <s v="Tal-405"/>
    <x v="3"/>
    <s v="NO DISPONIBLE"/>
    <x v="7"/>
    <n v="250"/>
    <s v="SI"/>
    <s v="NO"/>
    <s v="NO"/>
    <x v="2"/>
    <x v="1"/>
    <x v="1"/>
    <s v="INACTIVO"/>
    <x v="1"/>
    <m/>
    <s v="META"/>
    <s v="PUERTO GAITÁN"/>
  </r>
  <r>
    <n v="67"/>
    <x v="5"/>
    <d v="2024-02-29T00:00:00"/>
    <s v="Tal-55"/>
    <x v="7"/>
    <s v="HIDRAULICO"/>
    <x v="8"/>
    <n v="21000"/>
    <s v="SI"/>
    <s v="SKIDDING SI"/>
    <s v="NO DISPONIBLE "/>
    <x v="8"/>
    <x v="1"/>
    <x v="1"/>
    <s v="INACTIVO"/>
    <x v="1"/>
    <s v="MANTENIMIENTO "/>
    <s v="CUNDINAMARCA"/>
    <m/>
  </r>
  <r>
    <n v="68"/>
    <x v="5"/>
    <d v="2024-02-29T00:00:00"/>
    <s v="Tal-54"/>
    <x v="7"/>
    <s v="HIDRAULICO"/>
    <x v="8"/>
    <n v="21000"/>
    <s v="SI"/>
    <s v="SKIDDING SI"/>
    <m/>
    <x v="13"/>
    <x v="1"/>
    <x v="1"/>
    <s v="INACTIVO"/>
    <x v="1"/>
    <m/>
    <s v="CESAR"/>
    <m/>
  </r>
  <r>
    <n v="69"/>
    <x v="5"/>
    <d v="2024-02-29T00:00:00"/>
    <s v="Tal-284"/>
    <x v="3"/>
    <s v="HIDRAULICO"/>
    <x v="7"/>
    <n v="21000"/>
    <s v="SI"/>
    <s v="SKIDDING SI"/>
    <s v="NO DISPONIBLE "/>
    <x v="1"/>
    <x v="1"/>
    <x v="1"/>
    <s v="INACTIVO"/>
    <x v="1"/>
    <s v="MANTENIMIENTO "/>
    <s v="META"/>
    <m/>
  </r>
  <r>
    <n v="70"/>
    <x v="5"/>
    <d v="2024-02-29T00:00:00"/>
    <s v="Tal-285"/>
    <x v="0"/>
    <s v="HIDRAULICO"/>
    <x v="8"/>
    <n v="23600"/>
    <s v="SI"/>
    <s v="FAST MOVE TRAILERS "/>
    <m/>
    <x v="14"/>
    <x v="1"/>
    <x v="0"/>
    <s v="ACTIVO"/>
    <x v="0"/>
    <m/>
    <s v="META"/>
    <s v="RUBIALES  2391 H ST 2"/>
  </r>
  <r>
    <n v="71"/>
    <x v="5"/>
    <d v="2024-02-29T00:00:00"/>
    <s v="Tal-286"/>
    <x v="3"/>
    <s v="HIDRAULICO"/>
    <x v="1"/>
    <n v="21000"/>
    <s v="SI"/>
    <s v="AUTOPROPULSADO "/>
    <s v="NO DISPONIBLE "/>
    <x v="15"/>
    <x v="0"/>
    <x v="1"/>
    <s v="INACTIVO"/>
    <x v="1"/>
    <m/>
    <s v="HUILA"/>
    <m/>
  </r>
  <r>
    <n v="72"/>
    <x v="5"/>
    <d v="2024-02-29T00:00:00"/>
    <s v="Tal-65"/>
    <x v="7"/>
    <s v="HIDRAULICO"/>
    <x v="1"/>
    <n v="20000"/>
    <s v="SI"/>
    <s v="FAST MOVE TRAILERS "/>
    <s v="NO DISPONIBLE "/>
    <x v="11"/>
    <x v="1"/>
    <x v="1"/>
    <s v="INACTIVO"/>
    <x v="1"/>
    <s v="MANTENIMIENTO "/>
    <s v="SANTANDER"/>
    <m/>
  </r>
  <r>
    <n v="73"/>
    <x v="5"/>
    <d v="2024-02-29T00:00:00"/>
    <s v="Tal-63"/>
    <x v="7"/>
    <s v="HIDRAULICO"/>
    <x v="1"/>
    <n v="20000"/>
    <s v="SI"/>
    <s v="FAST MOVE TRAILERS "/>
    <s v="NO DISPONIBLE "/>
    <x v="11"/>
    <x v="1"/>
    <x v="1"/>
    <s v="INACTIVO"/>
    <x v="1"/>
    <s v="MANTENIMIENTO "/>
    <s v="SANTANDER"/>
    <m/>
  </r>
  <r>
    <n v="74"/>
    <x v="3"/>
    <d v="2024-02-29T00:00:00"/>
    <s v="Tal-64"/>
    <x v="16"/>
    <s v="FLEX RIG"/>
    <x v="9"/>
    <n v="750"/>
    <s v="SI"/>
    <s v="SKIDDING SYSTEM"/>
    <s v="SI"/>
    <x v="0"/>
    <x v="1"/>
    <x v="1"/>
    <s v="INACTIVO"/>
    <x v="1"/>
    <m/>
    <s v="CASANARE"/>
    <m/>
  </r>
  <r>
    <n v="75"/>
    <x v="3"/>
    <d v="2024-02-29T00:00:00"/>
    <s v="Tal-62"/>
    <x v="16"/>
    <s v="NATIONAL 1620UE"/>
    <x v="10"/>
    <n v="650"/>
    <s v="SI"/>
    <s v="SKIDDING SYSTEM"/>
    <s v="SI"/>
    <x v="2"/>
    <x v="1"/>
    <x v="0"/>
    <s v="ACTIVO"/>
    <x v="0"/>
    <m/>
    <s v="META"/>
    <s v="CL RB 2132 H"/>
  </r>
  <r>
    <n v="76"/>
    <x v="3"/>
    <d v="2024-02-29T00:00:00"/>
    <s v="Tal-66"/>
    <x v="16"/>
    <s v="NATIONAL 1620UE"/>
    <x v="10"/>
    <n v="650"/>
    <s v="SI"/>
    <s v="SKIDDING SYSTEM"/>
    <s v="SI"/>
    <x v="2"/>
    <x v="1"/>
    <x v="1"/>
    <s v="INACTIVO"/>
    <x v="1"/>
    <s v="SUSPENDIDO"/>
    <s v="CASANARE"/>
    <m/>
  </r>
  <r>
    <n v="77"/>
    <x v="3"/>
    <d v="2024-02-29T00:00:00"/>
    <s v="Tal-68"/>
    <x v="8"/>
    <s v="FLEX RIG"/>
    <x v="9"/>
    <n v="500"/>
    <s v="SI"/>
    <s v="SI"/>
    <s v="SI"/>
    <x v="13"/>
    <x v="1"/>
    <x v="1"/>
    <s v="INACTIVO"/>
    <x v="1"/>
    <s v="STACK"/>
    <s v="CASANARE"/>
    <m/>
  </r>
  <r>
    <n v="78"/>
    <x v="3"/>
    <d v="2024-02-29T00:00:00"/>
    <s v="Tal-77"/>
    <x v="8"/>
    <s v="FLEX RIG"/>
    <x v="9"/>
    <n v="500"/>
    <s v="SI"/>
    <s v="SI"/>
    <s v="SI"/>
    <x v="1"/>
    <x v="1"/>
    <x v="1"/>
    <s v="INACTIVO"/>
    <x v="1"/>
    <s v="STACK"/>
    <s v="CASANARE"/>
    <m/>
  </r>
  <r>
    <n v="79"/>
    <x v="6"/>
    <d v="2024-02-29T00:00:00"/>
    <s v="Tal-78"/>
    <x v="8"/>
    <s v="NO DISPONIBLE"/>
    <x v="3"/>
    <s v="NOV TDS 11"/>
    <s v="NO DISPONIBLE"/>
    <s v="NO DISPONIBLE"/>
    <s v="NO DISPONIBLE"/>
    <x v="10"/>
    <x v="1"/>
    <x v="0"/>
    <s v="ACTIVO"/>
    <x v="0"/>
    <m/>
    <s v="META"/>
    <s v="RUBIALES 1947 H"/>
  </r>
  <r>
    <n v="80"/>
    <x v="6"/>
    <d v="2024-02-29T00:00:00"/>
    <s v="Tal-79"/>
    <x v="5"/>
    <s v="NO DISPONIBLE "/>
    <x v="4"/>
    <s v="NO DISPONIBLE "/>
    <s v="NO DISPONIBLE "/>
    <s v="NO DISPONIBLE "/>
    <s v="NO DISPONIBLE "/>
    <x v="2"/>
    <x v="2"/>
    <x v="2"/>
    <s v="NO DISPONIBLE "/>
    <x v="2"/>
    <m/>
    <s v="NO DISPONIBLE "/>
    <m/>
  </r>
  <r>
    <n v="81"/>
    <x v="6"/>
    <d v="2024-02-29T00:00:00"/>
    <s v="Tal-80"/>
    <x v="5"/>
    <s v="NO DISPONIBLE "/>
    <x v="4"/>
    <s v="NO DISPONIBLE "/>
    <s v="NO DISPONIBLE "/>
    <s v="NO DISPONIBLE "/>
    <s v="NO DISPONIBLE "/>
    <x v="2"/>
    <x v="2"/>
    <x v="2"/>
    <s v="NO DISPONIBLE "/>
    <x v="2"/>
    <m/>
    <s v="NO DISPONIBLE "/>
    <m/>
  </r>
  <r>
    <n v="82"/>
    <x v="6"/>
    <d v="2024-02-29T00:00:00"/>
    <s v="Tal-81"/>
    <x v="0"/>
    <s v="NO DISPONIBLE"/>
    <x v="7"/>
    <s v="NO"/>
    <s v="NO DISPONIBLE"/>
    <s v="NO DISPONIBLE"/>
    <n v="2008"/>
    <x v="15"/>
    <x v="0"/>
    <x v="1"/>
    <s v="INACTIVO"/>
    <x v="1"/>
    <m/>
    <s v="META"/>
    <m/>
  </r>
  <r>
    <n v="83"/>
    <x v="6"/>
    <d v="2024-03-31T00:00:00"/>
    <s v="Tal-82"/>
    <x v="0"/>
    <s v="NO DISPONIBLE"/>
    <x v="7"/>
    <s v="NO"/>
    <s v="NO DISPONIBLE"/>
    <s v="NO DISPONIBLE"/>
    <s v="NO DISPONIBLE"/>
    <x v="4"/>
    <x v="0"/>
    <x v="0"/>
    <s v="ACTIVO"/>
    <x v="0"/>
    <m/>
    <s v="ARAUCA"/>
    <m/>
  </r>
  <r>
    <n v="84"/>
    <x v="6"/>
    <d v="2024-03-31T00:00:00"/>
    <s v="Tal-83"/>
    <x v="0"/>
    <s v="NO DISPONIBLE"/>
    <x v="7"/>
    <s v="NO"/>
    <s v="NO DISPONIBLE"/>
    <s v="NO DISPONIBLE"/>
    <s v="NO DISPONIBLE"/>
    <x v="5"/>
    <x v="0"/>
    <x v="0"/>
    <s v="ACTIVO"/>
    <x v="0"/>
    <m/>
    <s v="CASANARE"/>
    <s v="CASANARE"/>
  </r>
  <r>
    <n v="85"/>
    <x v="6"/>
    <d v="2024-02-29T00:00:00"/>
    <s v="Tal-84"/>
    <x v="0"/>
    <s v="NO DISPONIBLE"/>
    <x v="7"/>
    <s v="NO"/>
    <s v="NO DISPONIBLE"/>
    <s v="NO DISPONIBLE"/>
    <s v="NO DISPONIBLE"/>
    <x v="5"/>
    <x v="0"/>
    <x v="1"/>
    <s v="INACTIVO"/>
    <x v="1"/>
    <m/>
    <s v="META"/>
    <m/>
  </r>
  <r>
    <n v="86"/>
    <x v="6"/>
    <d v="2024-02-29T00:00:00"/>
    <s v="Tal-85"/>
    <x v="0"/>
    <s v="NO DISPONIBLE"/>
    <x v="7"/>
    <s v="NO"/>
    <s v="NO DISPONIBLE"/>
    <s v="NO DISPONIBLE"/>
    <s v="NO DISPONIBLE"/>
    <x v="5"/>
    <x v="0"/>
    <x v="1"/>
    <s v="INACTIVO"/>
    <x v="1"/>
    <m/>
    <s v="META"/>
    <m/>
  </r>
  <r>
    <n v="87"/>
    <x v="6"/>
    <d v="2024-02-29T00:00:00"/>
    <s v="Tal-86"/>
    <x v="0"/>
    <s v="NO DISPONIBLE"/>
    <x v="7"/>
    <s v="NO"/>
    <s v="NO DISPONIBLE"/>
    <s v="NO DISPONIBLE"/>
    <n v="2008"/>
    <x v="3"/>
    <x v="0"/>
    <x v="1"/>
    <s v="INACTIVO"/>
    <x v="1"/>
    <m/>
    <s v="META"/>
    <m/>
  </r>
  <r>
    <n v="88"/>
    <x v="6"/>
    <d v="2024-02-29T00:00:00"/>
    <s v="Tal-69"/>
    <x v="3"/>
    <s v="NO DISPONIBLE"/>
    <x v="7"/>
    <s v="NO DISPONIBLE"/>
    <s v="NO DISPONIBLE"/>
    <s v="NO DISPONIBLE"/>
    <n v="2008"/>
    <x v="16"/>
    <x v="0"/>
    <x v="1"/>
    <s v="INACTIVO"/>
    <x v="1"/>
    <m/>
    <s v="CASANARE"/>
    <m/>
  </r>
  <r>
    <n v="89"/>
    <x v="6"/>
    <d v="2024-03-31T00:00:00"/>
    <s v="Tal-87"/>
    <x v="0"/>
    <s v="NO DISPONIBLE"/>
    <x v="7"/>
    <s v="NO"/>
    <s v="NO DISPONIBLE"/>
    <s v="NO DISPONIBLE"/>
    <s v="NO DISPONIBLE"/>
    <x v="17"/>
    <x v="0"/>
    <x v="0"/>
    <s v="ACTIVO"/>
    <x v="1"/>
    <m/>
    <s v="META"/>
    <s v="ACACIAS"/>
  </r>
  <r>
    <n v="90"/>
    <x v="6"/>
    <d v="2024-02-29T00:00:00"/>
    <s v="Tal-88"/>
    <x v="8"/>
    <s v="NO DISPONIBLE"/>
    <x v="3"/>
    <s v="NOV TDS 11"/>
    <s v="NO DISPONIBLE"/>
    <s v="NO DISPONIBLE"/>
    <s v="NO DISPONIBLE"/>
    <x v="0"/>
    <x v="1"/>
    <x v="1"/>
    <s v="INACTIVO"/>
    <x v="1"/>
    <m/>
    <s v="SANTANDER"/>
    <m/>
  </r>
  <r>
    <n v="91"/>
    <x v="6"/>
    <d v="2024-03-31T00:00:00"/>
    <s v="Tal-89"/>
    <x v="0"/>
    <s v="NO DISPONIBLE"/>
    <x v="7"/>
    <s v="NO"/>
    <s v="NO DISPONIBLE"/>
    <s v="NO DISPONIBLE"/>
    <s v="NO DISPONIBLE"/>
    <x v="18"/>
    <x v="0"/>
    <x v="0"/>
    <s v="ACTIVO"/>
    <x v="0"/>
    <m/>
    <s v="META"/>
    <s v="RUBIALES "/>
  </r>
  <r>
    <n v="92"/>
    <x v="6"/>
    <d v="2024-02-29T00:00:00"/>
    <s v="Tal-90"/>
    <x v="0"/>
    <s v="NO DISPONIBLE"/>
    <x v="7"/>
    <s v="NO"/>
    <s v="NO DISPONIBLE"/>
    <s v="NO DISPONIBLE"/>
    <s v="NO DISPONIBLE"/>
    <x v="18"/>
    <x v="0"/>
    <x v="1"/>
    <s v="INACTIVO"/>
    <x v="1"/>
    <m/>
    <s v="META"/>
    <m/>
  </r>
  <r>
    <n v="93"/>
    <x v="6"/>
    <d v="2024-03-31T00:00:00"/>
    <s v="Tal-91"/>
    <x v="0"/>
    <s v="NO DISPONIBLE"/>
    <x v="7"/>
    <s v="NO"/>
    <s v="NO DISPONIBLE"/>
    <s v="NO DISPONIBLE"/>
    <s v="NO DISPONIBLE"/>
    <x v="18"/>
    <x v="0"/>
    <x v="0"/>
    <s v="ACTIVO"/>
    <x v="0"/>
    <m/>
    <s v="SANTANDER"/>
    <s v="BARRANCABERMEJA"/>
  </r>
  <r>
    <n v="94"/>
    <x v="6"/>
    <d v="2024-03-31T00:00:00"/>
    <s v="Tal-92"/>
    <x v="0"/>
    <s v="NO DISPONIBLE"/>
    <x v="7"/>
    <s v="NO DISPONIBLE"/>
    <s v="NO DISPONIBLE"/>
    <s v="NO DISPONIBLE"/>
    <n v="2014"/>
    <x v="11"/>
    <x v="0"/>
    <x v="0"/>
    <s v="ACTIVO"/>
    <x v="0"/>
    <m/>
    <s v="ARAUCA"/>
    <s v="ARAUCA"/>
  </r>
  <r>
    <n v="95"/>
    <x v="6"/>
    <d v="2024-02-29T00:00:00"/>
    <s v="Tal-93"/>
    <x v="0"/>
    <s v="NO DISPONIBLE"/>
    <x v="7"/>
    <s v="NO DISPONIBLE"/>
    <s v="NO DISPONIBLE"/>
    <s v="NO DISPONIBLE"/>
    <n v="2014"/>
    <x v="1"/>
    <x v="0"/>
    <x v="1"/>
    <s v="INACTIVO"/>
    <x v="1"/>
    <m/>
    <s v="SANTANDER"/>
    <m/>
  </r>
  <r>
    <n v="96"/>
    <x v="6"/>
    <d v="2024-03-31T00:00:00"/>
    <s v="Tal-94"/>
    <x v="0"/>
    <s v="NO DISPONIBLE"/>
    <x v="7"/>
    <s v="NO DISPONIBLE"/>
    <s v="NO DISPONIBLE"/>
    <s v="NO DISPONIBLE"/>
    <n v="2014"/>
    <x v="1"/>
    <x v="0"/>
    <x v="0"/>
    <s v="ACTIVO"/>
    <x v="0"/>
    <m/>
    <s v="META"/>
    <s v="ACACIAS"/>
  </r>
  <r>
    <n v="97"/>
    <x v="6"/>
    <d v="2024-03-31T00:00:00"/>
    <s v="Tal-95"/>
    <x v="3"/>
    <s v="NO DISPONIBLE"/>
    <x v="7"/>
    <s v="NO DISPONIBLE"/>
    <s v="NO DISPONIBLE"/>
    <s v="NO DISPONIBLE"/>
    <n v="2014"/>
    <x v="8"/>
    <x v="0"/>
    <x v="0"/>
    <s v="ACTIVO"/>
    <x v="0"/>
    <m/>
    <s v="META"/>
    <m/>
  </r>
  <r>
    <n v="98"/>
    <x v="6"/>
    <d v="2024-03-31T00:00:00"/>
    <s v="Tal-96"/>
    <x v="0"/>
    <s v="NO DISPONIBLE"/>
    <x v="7"/>
    <s v="NO DISPONIBLE"/>
    <s v="NO DISPONIBLE"/>
    <s v="NO DISPONIBLE"/>
    <n v="2014"/>
    <x v="8"/>
    <x v="0"/>
    <x v="0"/>
    <s v="ACTIVO"/>
    <x v="0"/>
    <m/>
    <s v="ARAUCA"/>
    <s v="ARAUCA"/>
  </r>
  <r>
    <n v="99"/>
    <x v="6"/>
    <d v="2024-03-31T00:00:00"/>
    <s v="Tal-70"/>
    <x v="0"/>
    <s v="NO DISPONIBLE"/>
    <x v="7"/>
    <s v="NO DISPONIBLE"/>
    <s v="NO DISPONIBLE"/>
    <s v="NO DISPONIBLE"/>
    <n v="2014"/>
    <x v="8"/>
    <x v="0"/>
    <x v="0"/>
    <s v="ACTIVO"/>
    <x v="0"/>
    <m/>
    <s v="PUTUMAYO"/>
    <m/>
  </r>
  <r>
    <n v="100"/>
    <x v="6"/>
    <d v="2024-02-29T00:00:00"/>
    <s v="Tal-97"/>
    <x v="0"/>
    <s v="NO DISPONIBLE"/>
    <x v="7"/>
    <s v="NO DISPONIBLE"/>
    <s v="NO DISPONIBLE"/>
    <s v="NO DISPONIBLE"/>
    <n v="2014"/>
    <x v="8"/>
    <x v="0"/>
    <x v="1"/>
    <s v="INACTIVO"/>
    <x v="1"/>
    <m/>
    <s v="META "/>
    <m/>
  </r>
  <r>
    <n v="101"/>
    <x v="6"/>
    <d v="2024-02-29T00:00:00"/>
    <s v="Tal-98"/>
    <x v="7"/>
    <s v="NO DISPONIBLE"/>
    <x v="3"/>
    <s v="NOV TDS 10"/>
    <s v="NO DISPONIBLE"/>
    <s v="NO DISPONIBLE"/>
    <s v="NO DISPONIBLE"/>
    <x v="11"/>
    <x v="1"/>
    <x v="0"/>
    <s v="ACTIVO"/>
    <x v="0"/>
    <m/>
    <s v="META"/>
    <s v="CASTILLA NORTE 391"/>
  </r>
  <r>
    <n v="102"/>
    <x v="6"/>
    <d v="2024-02-29T00:00:00"/>
    <s v="Tal-99"/>
    <x v="0"/>
    <s v="NO DISPONIBLE"/>
    <x v="7"/>
    <s v="NO DISPONIBLE"/>
    <s v="NO DISPONIBLE"/>
    <s v="NO DISPONIBLE"/>
    <n v="2014"/>
    <x v="8"/>
    <x v="0"/>
    <x v="1"/>
    <s v="INACTIVO"/>
    <x v="1"/>
    <m/>
    <s v="ARAUCA"/>
    <s v="ARAUCA"/>
  </r>
  <r>
    <n v="103"/>
    <x v="6"/>
    <d v="2024-03-31T00:00:00"/>
    <s v="Tal-281"/>
    <x v="3"/>
    <s v="NO DISPONIBLE"/>
    <x v="7"/>
    <s v="NO DISPONIBLE"/>
    <s v="NO DISPONIBLE"/>
    <s v="NO DISPONIBLE"/>
    <n v="2014"/>
    <x v="8"/>
    <x v="0"/>
    <x v="0"/>
    <s v="ACTIVO"/>
    <x v="0"/>
    <m/>
    <s v="CASANARE"/>
    <s v="CASANARE"/>
  </r>
  <r>
    <n v="104"/>
    <x v="6"/>
    <d v="2024-03-31T00:00:00"/>
    <s v="Tal-282"/>
    <x v="0"/>
    <s v="NO DISPONIBLE"/>
    <x v="7"/>
    <s v="NO"/>
    <s v="NO DISPONIBLE"/>
    <s v="NO DISPONIBLE"/>
    <s v="NO DISPONIBLE"/>
    <x v="19"/>
    <x v="0"/>
    <x v="0"/>
    <s v="ACTIVO"/>
    <x v="0"/>
    <m/>
    <s v="META"/>
    <s v="RUBIAES"/>
  </r>
  <r>
    <n v="105"/>
    <x v="6"/>
    <d v="2024-02-29T00:00:00"/>
    <s v="Tal-283"/>
    <x v="4"/>
    <s v="NO DISPONIBLE"/>
    <x v="7"/>
    <s v="NO"/>
    <s v="NO DISPONIBLE"/>
    <s v="NO DISPONIBLE"/>
    <s v="NO DISPONIBLE"/>
    <x v="19"/>
    <x v="0"/>
    <x v="1"/>
    <s v="INACTIVO"/>
    <x v="1"/>
    <m/>
    <s v="META"/>
    <m/>
  </r>
  <r>
    <n v="106"/>
    <x v="6"/>
    <d v="2024-03-31T00:00:00"/>
    <s v="Tal-301"/>
    <x v="4"/>
    <s v="NO DISPONIBLE"/>
    <x v="7"/>
    <s v="NO"/>
    <s v="NO DISPONIBLE"/>
    <s v="NO DISPONIBLE"/>
    <s v="NO DISPONIBLE"/>
    <x v="19"/>
    <x v="0"/>
    <x v="0"/>
    <s v="ACTIVO"/>
    <x v="0"/>
    <m/>
    <s v="META"/>
    <s v="ACACIAS"/>
  </r>
  <r>
    <n v="107"/>
    <x v="6"/>
    <d v="2024-02-29T00:00:00"/>
    <s v="Tal-302"/>
    <x v="4"/>
    <s v="NO DISPONIBLE"/>
    <x v="7"/>
    <s v="NO"/>
    <s v="NO DISPONIBLE"/>
    <s v="NO DISPONIBLE"/>
    <s v="NO DISPONIBLE"/>
    <x v="19"/>
    <x v="0"/>
    <x v="1"/>
    <s v="INACTIVO"/>
    <x v="1"/>
    <m/>
    <s v="CASANARE"/>
    <m/>
  </r>
  <r>
    <n v="108"/>
    <x v="6"/>
    <d v="2024-03-31T00:00:00"/>
    <s v="Tal-71"/>
    <x v="0"/>
    <s v="NO DISPONIBLE"/>
    <x v="7"/>
    <s v="NO"/>
    <s v="NO DISPONIBLE"/>
    <s v="NO DISPONIBLE"/>
    <s v="NO DISPONIBLE"/>
    <x v="11"/>
    <x v="0"/>
    <x v="0"/>
    <s v="ACTIVO"/>
    <x v="0"/>
    <m/>
    <s v="ARAUCA"/>
    <s v="ARAUCA"/>
  </r>
  <r>
    <n v="109"/>
    <x v="6"/>
    <d v="2024-03-31T00:00:00"/>
    <s v="Tal-72"/>
    <x v="0"/>
    <s v="NO DISPONIBLE"/>
    <x v="7"/>
    <s v="NO"/>
    <s v="NO DISPONIBLE"/>
    <s v="NO DISPONIBLE"/>
    <s v="NO DISPONIBLE"/>
    <x v="11"/>
    <x v="0"/>
    <x v="0"/>
    <s v="ACTIVO"/>
    <x v="0"/>
    <m/>
    <s v="META"/>
    <s v="AKACIAS 134"/>
  </r>
  <r>
    <n v="110"/>
    <x v="6"/>
    <d v="2024-02-29T00:00:00"/>
    <s v="Tal-73"/>
    <x v="8"/>
    <s v="NO DISPONIBLE"/>
    <x v="7"/>
    <s v="DRILLMEC"/>
    <s v="NO DISPONIBLE"/>
    <s v="NO DISPONIBLE"/>
    <s v="NO DISPONIBLE"/>
    <x v="11"/>
    <x v="1"/>
    <x v="1"/>
    <s v="INACTIVO"/>
    <x v="1"/>
    <m/>
    <s v="META"/>
    <m/>
  </r>
  <r>
    <n v="111"/>
    <x v="6"/>
    <d v="2024-02-29T00:00:00"/>
    <s v="Tal-76"/>
    <x v="9"/>
    <s v="NO DISPONIBLE"/>
    <x v="6"/>
    <s v="DRILLMEC"/>
    <s v="NO DISPONIBLE"/>
    <s v="NO DISPONIBLE"/>
    <s v="NO DISPONIBLE"/>
    <x v="11"/>
    <x v="1"/>
    <x v="0"/>
    <s v="ACTIVO"/>
    <x v="0"/>
    <m/>
    <s v="META"/>
    <s v="CLIA 15"/>
  </r>
  <r>
    <n v="112"/>
    <x v="6"/>
    <d v="2024-02-29T00:00:00"/>
    <s v="Tal-100"/>
    <x v="0"/>
    <s v="NO DISPONIBLE"/>
    <x v="7"/>
    <s v="NO"/>
    <s v="NO DISPONIBLE"/>
    <s v="NO DISPONIBLE"/>
    <s v="NO DISPONIBLE"/>
    <x v="11"/>
    <x v="1"/>
    <x v="0"/>
    <s v="ACTIVO"/>
    <x v="0"/>
    <m/>
    <s v="META"/>
    <s v="QUIFA 974 H"/>
  </r>
  <r>
    <n v="113"/>
    <x v="6"/>
    <d v="2024-03-31T00:00:00"/>
    <s v="Tal-101"/>
    <x v="0"/>
    <s v="NO DISPONIBLE"/>
    <x v="7"/>
    <s v="NO"/>
    <s v="NO DISPONIBLE"/>
    <s v="NO DISPONIBLE"/>
    <s v="NO DISPONIBLE"/>
    <x v="11"/>
    <x v="0"/>
    <x v="0"/>
    <s v="ACTIVO"/>
    <x v="0"/>
    <m/>
    <s v="META"/>
    <s v="ACACIAS"/>
  </r>
  <r>
    <n v="114"/>
    <x v="7"/>
    <d v="2024-03-31T00:00:00"/>
    <s v="Tal-410"/>
    <x v="6"/>
    <s v="FRANKS 300T"/>
    <x v="0"/>
    <s v="NO"/>
    <s v="SI"/>
    <s v="NO"/>
    <s v="SI"/>
    <x v="5"/>
    <x v="0"/>
    <x v="0"/>
    <s v="ACTIVO"/>
    <x v="0"/>
    <m/>
    <s v="BOYACÁ"/>
    <s v="PALAGUA 198"/>
  </r>
  <r>
    <n v="115"/>
    <x v="7"/>
    <d v="2024-02-29T00:00:00"/>
    <s v="Tal-411"/>
    <x v="3"/>
    <s v="COOPER LTO 750 "/>
    <x v="0"/>
    <s v="NO"/>
    <s v="NO"/>
    <s v="NO"/>
    <s v="SI"/>
    <x v="5"/>
    <x v="1"/>
    <x v="1"/>
    <s v="INACTIVO"/>
    <x v="1"/>
    <m/>
    <s v="SANTANDER"/>
    <m/>
  </r>
  <r>
    <n v="116"/>
    <x v="7"/>
    <d v="2024-02-29T00:00:00"/>
    <s v="Tal-412"/>
    <x v="4"/>
    <s v="IDECO H35"/>
    <x v="0"/>
    <s v="NO"/>
    <s v="SI"/>
    <s v="NO"/>
    <s v="SI"/>
    <x v="4"/>
    <x v="0"/>
    <x v="1"/>
    <s v="INACTIVO"/>
    <x v="1"/>
    <s v="MANTENIMIENTO "/>
    <s v="SANTANDER"/>
    <m/>
  </r>
  <r>
    <n v="117"/>
    <x v="7"/>
    <d v="2024-03-31T00:00:00"/>
    <s v="Tal-413"/>
    <x v="17"/>
    <s v="IDECO H37"/>
    <x v="0"/>
    <s v="NO"/>
    <s v="SI"/>
    <s v="NO"/>
    <s v="SI"/>
    <x v="5"/>
    <x v="0"/>
    <x v="0"/>
    <s v="ACTIVO"/>
    <x v="0"/>
    <m/>
    <s v="BOYACÁ"/>
    <s v="PALAGUA 049"/>
  </r>
  <r>
    <n v="118"/>
    <x v="7"/>
    <d v="2024-02-29T00:00:00"/>
    <s v="Tal-414"/>
    <x v="3"/>
    <s v="CABOT  750"/>
    <x v="0"/>
    <s v="NO"/>
    <s v="NO"/>
    <s v="NO"/>
    <s v="SI"/>
    <x v="4"/>
    <x v="1"/>
    <x v="1"/>
    <s v="INACTIVO"/>
    <x v="1"/>
    <m/>
    <s v="SANTANDER"/>
    <m/>
  </r>
  <r>
    <n v="119"/>
    <x v="7"/>
    <d v="2024-02-29T00:00:00"/>
    <s v="Tal-415"/>
    <x v="18"/>
    <s v="SERVICE KING 775"/>
    <x v="0"/>
    <s v="NO"/>
    <s v="NO"/>
    <s v="NO"/>
    <s v="NO"/>
    <x v="10"/>
    <x v="1"/>
    <x v="1"/>
    <s v="INACTIVO"/>
    <x v="1"/>
    <s v="MANTENIMIENTO "/>
    <s v="SANTANDER"/>
    <m/>
  </r>
  <r>
    <n v="120"/>
    <x v="7"/>
    <d v="2024-02-29T00:00:00"/>
    <s v="Tal-416"/>
    <x v="6"/>
    <s v="FRANKS 300"/>
    <x v="0"/>
    <s v="NO"/>
    <s v="SI"/>
    <s v="NO"/>
    <s v="SI"/>
    <x v="20"/>
    <x v="0"/>
    <x v="1"/>
    <s v="INACTIVO"/>
    <x v="1"/>
    <s v="MANTENIMIENTO "/>
    <s v="SANTANDER"/>
    <m/>
  </r>
  <r>
    <n v="121"/>
    <x v="7"/>
    <d v="2024-02-29T00:00:00"/>
    <s v="Tal-417"/>
    <x v="4"/>
    <s v="TAYLOR BIG-T"/>
    <x v="0"/>
    <s v="NO"/>
    <s v="SI"/>
    <s v="NO"/>
    <s v="NO"/>
    <x v="6"/>
    <x v="0"/>
    <x v="1"/>
    <s v="INACTIVO"/>
    <x v="1"/>
    <s v="MANTENIMIENTO "/>
    <s v="SANTANDER"/>
    <m/>
  </r>
  <r>
    <n v="122"/>
    <x v="8"/>
    <d v="2024-02-29T00:00:00"/>
    <s v="Tal-119"/>
    <x v="8"/>
    <s v="CABOT"/>
    <x v="1"/>
    <n v="250"/>
    <s v="SI"/>
    <s v="NO"/>
    <s v="SI"/>
    <x v="7"/>
    <x v="1"/>
    <x v="1"/>
    <s v="INACTIVO"/>
    <x v="1"/>
    <m/>
    <s v="CESAR"/>
    <m/>
  </r>
  <r>
    <n v="123"/>
    <x v="8"/>
    <d v="2024-02-29T00:00:00"/>
    <s v="Tal-406"/>
    <x v="5"/>
    <s v="NO DISPONIBLE"/>
    <x v="1"/>
    <s v="NO DISPONIBLE"/>
    <s v="NO DISPONIBLE"/>
    <s v="NO DISPONIBLE"/>
    <s v="NO DISPONIBLE"/>
    <x v="2"/>
    <x v="1"/>
    <x v="1"/>
    <s v="INACTIVO"/>
    <x v="1"/>
    <m/>
    <s v="CESAR"/>
    <m/>
  </r>
  <r>
    <n v="124"/>
    <x v="9"/>
    <d v="2024-03-31T00:00:00"/>
    <s v="Tal-120"/>
    <x v="4"/>
    <s v="NO DISPONIBLE"/>
    <x v="1"/>
    <s v="NO DISPONIBLE"/>
    <s v="NO DISPONIBLE"/>
    <s v="NO DISPONIBLE"/>
    <s v="NO DISPONIBLE"/>
    <x v="2"/>
    <x v="0"/>
    <x v="0"/>
    <s v="ACTIVO"/>
    <x v="0"/>
    <m/>
    <s v="BOYACÁ"/>
    <s v="VELASQUEZ"/>
  </r>
  <r>
    <n v="125"/>
    <x v="9"/>
    <d v="2024-03-31T00:00:00"/>
    <s v="Tal-122"/>
    <x v="4"/>
    <s v="NO DISPONIBLE"/>
    <x v="1"/>
    <s v="NO DISPONIBLE"/>
    <s v="NO DISPONIBLE"/>
    <s v="NO DISPONIBLE"/>
    <s v="NO DISPONIBLE"/>
    <x v="2"/>
    <x v="0"/>
    <x v="0"/>
    <s v="ACTIVO"/>
    <x v="0"/>
    <m/>
    <s v="BOYACÁ"/>
    <s v="VELASQUEZ"/>
  </r>
  <r>
    <n v="126"/>
    <x v="9"/>
    <d v="2024-03-31T00:00:00"/>
    <s v="Tal-354"/>
    <x v="4"/>
    <s v="NO DISPONIBLE"/>
    <x v="1"/>
    <s v="NO DISPONIBLE"/>
    <s v="NO DISPONIBLE"/>
    <s v="NO DISPONIBLE"/>
    <s v="NO DISPONIBLE"/>
    <x v="2"/>
    <x v="0"/>
    <x v="0"/>
    <s v="ACTIVO"/>
    <x v="0"/>
    <m/>
    <s v="BOYACÁ"/>
    <s v="VELASQUEZ"/>
  </r>
  <r>
    <n v="127"/>
    <x v="9"/>
    <d v="2024-02-29T00:00:00"/>
    <s v="Tal-355"/>
    <x v="3"/>
    <s v="NO DISPONIBLE"/>
    <x v="1"/>
    <s v="NO DISPONIBLE"/>
    <s v="NO DISPONIBLE"/>
    <s v="NO DISPONIBLE"/>
    <s v="NO DISPONIBLE"/>
    <x v="2"/>
    <x v="1"/>
    <x v="0"/>
    <s v="ACTIVO"/>
    <x v="0"/>
    <m/>
    <s v="META"/>
    <s v="AKACIAS 127"/>
  </r>
  <r>
    <n v="128"/>
    <x v="10"/>
    <d v="2024-02-29T00:00:00"/>
    <s v="Tal-356"/>
    <x v="5"/>
    <s v="NO DISPONIBLE"/>
    <x v="1"/>
    <s v="NO DISPONIBLE"/>
    <s v="NO DISPONIBLE"/>
    <s v="NO DISPONIBLE"/>
    <s v="NO DISPONIBLE"/>
    <x v="2"/>
    <x v="0"/>
    <x v="1"/>
    <s v="INACTIVO"/>
    <x v="1"/>
    <m/>
    <s v="META"/>
    <m/>
  </r>
  <r>
    <n v="129"/>
    <x v="10"/>
    <d v="2024-02-29T00:00:00"/>
    <s v="Tal-357"/>
    <x v="5"/>
    <s v="NO DISPONIBLE"/>
    <x v="1"/>
    <s v="NO DISPONIBLE"/>
    <s v="NO DISPONIBLE"/>
    <s v="NO DISPONIBLE"/>
    <s v="NO DISPONIBLE"/>
    <x v="2"/>
    <x v="0"/>
    <x v="1"/>
    <s v="INACTIVO"/>
    <x v="1"/>
    <m/>
    <s v="SANTANDER"/>
    <m/>
  </r>
  <r>
    <n v="130"/>
    <x v="10"/>
    <d v="2024-02-29T00:00:00"/>
    <s v="Tal-358"/>
    <x v="5"/>
    <s v="NO DISPONIBLE"/>
    <x v="1"/>
    <s v="NO DISPONIBLE"/>
    <s v="NO DISPONIBLE"/>
    <s v="NO DISPONIBLE"/>
    <s v="NO DISPONIBLE"/>
    <x v="2"/>
    <x v="0"/>
    <x v="1"/>
    <s v="INACTIVO"/>
    <x v="1"/>
    <m/>
    <s v="SANTANDER"/>
    <m/>
  </r>
  <r>
    <n v="131"/>
    <x v="10"/>
    <d v="2024-02-29T00:00:00"/>
    <s v="Tal-359"/>
    <x v="5"/>
    <s v="NO DISPONIBLE"/>
    <x v="1"/>
    <s v="NO DISPONIBLE"/>
    <s v="NO DISPONIBLE"/>
    <s v="NO DISPONIBLE"/>
    <s v="NO DISPONIBLE"/>
    <x v="2"/>
    <x v="0"/>
    <x v="1"/>
    <s v="INACTIVO"/>
    <x v="1"/>
    <m/>
    <s v="SANTANDER"/>
    <m/>
  </r>
  <r>
    <n v="132"/>
    <x v="10"/>
    <d v="2024-02-29T00:00:00"/>
    <s v="Tal-360"/>
    <x v="5"/>
    <s v="NO DISPONIBLE"/>
    <x v="1"/>
    <s v="NO DISPONIBLE"/>
    <s v="NO DISPONIBLE"/>
    <s v="NO DISPONIBLE"/>
    <s v="NO DISPONIBLE"/>
    <x v="2"/>
    <x v="0"/>
    <x v="1"/>
    <s v="INACTIVO"/>
    <x v="1"/>
    <m/>
    <s v="SANTANDER"/>
    <m/>
  </r>
  <r>
    <n v="133"/>
    <x v="10"/>
    <d v="2024-02-29T00:00:00"/>
    <s v="Tal-361"/>
    <x v="5"/>
    <s v="NO DISPONIBLE"/>
    <x v="1"/>
    <s v="NO DISPONIBLE"/>
    <s v="NO DISPONIBLE"/>
    <s v="NO DISPONIBLE"/>
    <s v="NO DISPONIBLE"/>
    <x v="2"/>
    <x v="0"/>
    <x v="1"/>
    <s v="INACTIVO"/>
    <x v="1"/>
    <m/>
    <s v="NORTE DE SANTANDER"/>
    <m/>
  </r>
  <r>
    <n v="134"/>
    <x v="10"/>
    <d v="2024-02-29T00:00:00"/>
    <s v="Tal-362"/>
    <x v="5"/>
    <s v="NO DISPONIBLE"/>
    <x v="1"/>
    <s v="NO DISPONIBLE"/>
    <s v="NO DISPONIBLE"/>
    <s v="NO DISPONIBLE"/>
    <s v="NO DISPONIBLE"/>
    <x v="2"/>
    <x v="0"/>
    <x v="1"/>
    <s v="INACTIVO"/>
    <x v="1"/>
    <m/>
    <s v="SANTANDER"/>
    <m/>
  </r>
  <r>
    <n v="135"/>
    <x v="10"/>
    <d v="2024-02-29T00:00:00"/>
    <s v="Tal-309"/>
    <x v="5"/>
    <s v="NO DISPONIBLE"/>
    <x v="1"/>
    <s v="NO DISPONIBLE"/>
    <s v="NO DISPONIBLE"/>
    <s v="NO DISPONIBLE"/>
    <s v="NO DISPONIBLE"/>
    <x v="2"/>
    <x v="0"/>
    <x v="1"/>
    <s v="INACTIVO"/>
    <x v="1"/>
    <m/>
    <s v="ANTIOQUIA"/>
    <m/>
  </r>
  <r>
    <n v="136"/>
    <x v="6"/>
    <d v="2024-03-31T00:00:00"/>
    <s v="Tal-123"/>
    <x v="5"/>
    <s v="NO DISPONIBLE"/>
    <x v="1"/>
    <s v="NO DISPONIBLE"/>
    <s v="NO DISPONIBLE"/>
    <s v="NO DISPONIBLE"/>
    <s v="NO DISPONIBLE"/>
    <x v="2"/>
    <x v="0"/>
    <x v="0"/>
    <s v="ACTIVO"/>
    <x v="0"/>
    <m/>
    <s v="HUILA"/>
    <s v="YAGUARÁ"/>
  </r>
  <r>
    <n v="137"/>
    <x v="11"/>
    <d v="2024-02-29T00:00:00"/>
    <s v="Tal-124"/>
    <x v="10"/>
    <s v="CANTILEVER"/>
    <x v="3"/>
    <n v="500"/>
    <s v="SI"/>
    <s v="NO"/>
    <s v="SI"/>
    <x v="17"/>
    <x v="1"/>
    <x v="1"/>
    <s v="INACTIVO"/>
    <x v="1"/>
    <m/>
    <s v="HUILA"/>
    <m/>
  </r>
  <r>
    <n v="138"/>
    <x v="11"/>
    <d v="2024-02-29T00:00:00"/>
    <s v="Tal-125"/>
    <x v="7"/>
    <s v="RIGS NABOSR PACE M"/>
    <x v="3"/>
    <n v="275"/>
    <s v="SI"/>
    <s v="SI"/>
    <s v="NO"/>
    <x v="19"/>
    <x v="1"/>
    <x v="0"/>
    <s v="ACTIVO"/>
    <x v="0"/>
    <s v="IESCO T645"/>
    <s v="META"/>
    <s v="RUBIALES 2175 H"/>
  </r>
  <r>
    <n v="139"/>
    <x v="11"/>
    <d v="2024-02-29T00:00:00"/>
    <s v="Tal-128"/>
    <x v="7"/>
    <s v="RIGS NABOSR PACE M"/>
    <x v="3"/>
    <n v="275"/>
    <s v="SI"/>
    <s v="SI"/>
    <s v="NO"/>
    <x v="19"/>
    <x v="1"/>
    <x v="0"/>
    <s v="ACTIVO"/>
    <x v="0"/>
    <s v="IESCO T618"/>
    <s v="CASANARE"/>
    <s v="FLOREÑA UP16Z"/>
  </r>
  <r>
    <n v="140"/>
    <x v="11"/>
    <d v="2024-02-29T00:00:00"/>
    <s v="Tal-129"/>
    <x v="16"/>
    <s v="CONTINENTAL EMSCO / 3000 (HP)"/>
    <x v="11"/>
    <n v="750"/>
    <s v="SI"/>
    <s v="NO"/>
    <s v="SI"/>
    <x v="4"/>
    <x v="2"/>
    <x v="2"/>
    <s v="NO DISPONIBLE "/>
    <x v="2"/>
    <m/>
    <s v="NO DISPONIBLE "/>
    <m/>
  </r>
  <r>
    <n v="141"/>
    <x v="11"/>
    <d v="2024-02-29T00:00:00"/>
    <s v="Tal-127"/>
    <x v="8"/>
    <s v="MIDCONTINENT / 1500 (HP)"/>
    <x v="11"/>
    <n v="500"/>
    <s v="SI"/>
    <s v="SI"/>
    <s v="SI"/>
    <x v="4"/>
    <x v="1"/>
    <x v="1"/>
    <s v="INACTIVO"/>
    <x v="1"/>
    <m/>
    <s v="META"/>
    <m/>
  </r>
  <r>
    <n v="142"/>
    <x v="11"/>
    <d v="2024-02-29T00:00:00"/>
    <s v="Tal-130"/>
    <x v="10"/>
    <s v="CANTILEVER"/>
    <x v="3"/>
    <n v="500"/>
    <s v="SI"/>
    <s v="SI"/>
    <s v="NO"/>
    <x v="13"/>
    <x v="1"/>
    <x v="1"/>
    <s v="INACTIVO"/>
    <x v="1"/>
    <m/>
    <s v="HUILA"/>
    <m/>
  </r>
  <r>
    <n v="143"/>
    <x v="11"/>
    <d v="2024-02-29T00:00:00"/>
    <s v="Tal-131"/>
    <x v="8"/>
    <s v="CONTINENTAL EMSCO / 1500 (HP)"/>
    <x v="11"/>
    <n v="500"/>
    <s v="SI"/>
    <s v="SI"/>
    <s v="SI"/>
    <x v="11"/>
    <x v="1"/>
    <x v="1"/>
    <s v="INACTIVO"/>
    <x v="1"/>
    <m/>
    <s v="META"/>
    <m/>
  </r>
  <r>
    <n v="144"/>
    <x v="11"/>
    <d v="2024-02-29T00:00:00"/>
    <s v="Tal-132"/>
    <x v="8"/>
    <s v="CANTILEBER DRECO"/>
    <x v="11"/>
    <n v="500"/>
    <s v="SI"/>
    <s v="SI"/>
    <s v="SI"/>
    <x v="11"/>
    <x v="1"/>
    <x v="1"/>
    <s v="INACTIVO"/>
    <x v="1"/>
    <m/>
    <s v="META"/>
    <m/>
  </r>
  <r>
    <n v="145"/>
    <x v="11"/>
    <d v="2024-02-29T00:00:00"/>
    <s v="Tal-133"/>
    <x v="8"/>
    <s v="PACE / 1500"/>
    <x v="3"/>
    <n v="500"/>
    <s v="SI"/>
    <s v="SI"/>
    <s v="NO"/>
    <x v="11"/>
    <x v="1"/>
    <x v="1"/>
    <s v="INACTIVO"/>
    <x v="1"/>
    <m/>
    <s v="META"/>
    <m/>
  </r>
  <r>
    <n v="146"/>
    <x v="11"/>
    <d v="2024-02-29T00:00:00"/>
    <s v="Tal-134"/>
    <x v="8"/>
    <s v="PACE / 1500"/>
    <x v="3"/>
    <n v="500"/>
    <s v="SI"/>
    <s v="SI"/>
    <s v="NO"/>
    <x v="21"/>
    <x v="1"/>
    <x v="0"/>
    <s v="ACTIVO"/>
    <x v="0"/>
    <m/>
    <s v="META"/>
    <s v="CAÑO SUR CASE 0216 H "/>
  </r>
  <r>
    <n v="147"/>
    <x v="11"/>
    <d v="2024-02-29T00:00:00"/>
    <s v="Tal-135"/>
    <x v="8"/>
    <s v="PACE X / CANRIG DW3000-1SP"/>
    <x v="3"/>
    <n v="500"/>
    <s v="SI"/>
    <s v="SI"/>
    <s v="NO"/>
    <x v="12"/>
    <x v="1"/>
    <x v="0"/>
    <s v="ACTIVO"/>
    <x v="0"/>
    <m/>
    <s v="META"/>
    <s v="CAÑO SUR CASE 0320 H"/>
  </r>
  <r>
    <n v="148"/>
    <x v="11"/>
    <d v="2024-02-29T00:00:00"/>
    <s v="Tal-330"/>
    <x v="8"/>
    <s v="PACE X / CANRIG DW3000-1SP"/>
    <x v="3"/>
    <n v="500"/>
    <s v="SI"/>
    <s v="SI"/>
    <s v="NO"/>
    <x v="12"/>
    <x v="1"/>
    <x v="0"/>
    <s v="ACTIVO"/>
    <x v="0"/>
    <m/>
    <s v="CUNDINAMARCA"/>
    <s v="MACHIN 1 ST 3"/>
  </r>
  <r>
    <n v="149"/>
    <x v="11"/>
    <d v="2024-02-29T00:00:00"/>
    <s v="Tal-331"/>
    <x v="8"/>
    <s v="PACE X / CANRIG DW3000-1SP"/>
    <x v="3"/>
    <n v="500"/>
    <s v="SI"/>
    <s v="SI"/>
    <s v="NO"/>
    <x v="12"/>
    <x v="1"/>
    <x v="0"/>
    <s v="ACTIVO"/>
    <x v="0"/>
    <m/>
    <s v="META"/>
    <s v="HAMACA 133 H"/>
  </r>
  <r>
    <n v="150"/>
    <x v="11"/>
    <d v="2024-02-29T00:00:00"/>
    <s v="Tal-340"/>
    <x v="8"/>
    <s v="PACE X / CANRIG DW3000-1SP"/>
    <x v="3"/>
    <n v="500"/>
    <s v="SI"/>
    <s v="SI"/>
    <s v="NO"/>
    <x v="12"/>
    <x v="1"/>
    <x v="0"/>
    <s v="ACTIVO"/>
    <x v="0"/>
    <m/>
    <s v="META"/>
    <s v="QUIFA 948 H"/>
  </r>
  <r>
    <n v="151"/>
    <x v="11"/>
    <d v="2024-02-29T00:00:00"/>
    <s v="Tal-142"/>
    <x v="8"/>
    <s v="PACE X / CANRIG DW3000-1SP"/>
    <x v="3"/>
    <n v="500"/>
    <s v="SI"/>
    <s v="SI"/>
    <s v="NO"/>
    <x v="12"/>
    <x v="2"/>
    <x v="2"/>
    <s v="NO DISPONIBLE "/>
    <x v="2"/>
    <m/>
    <s v="NO DISPONIBLE "/>
    <m/>
  </r>
  <r>
    <n v="152"/>
    <x v="11"/>
    <d v="2024-02-29T00:00:00"/>
    <s v="Tal-143"/>
    <x v="8"/>
    <s v="PACE X / CANRIG DW3000-1SP"/>
    <x v="3"/>
    <n v="500"/>
    <s v="SI"/>
    <s v="SI"/>
    <s v="NO"/>
    <x v="12"/>
    <x v="1"/>
    <x v="0"/>
    <s v="ACTIVO"/>
    <x v="0"/>
    <m/>
    <s v="META"/>
    <s v="OPALO 44 H"/>
  </r>
  <r>
    <n v="153"/>
    <x v="12"/>
    <d v="2024-02-29T00:00:00"/>
    <s v="Tal-139"/>
    <x v="12"/>
    <s v="SANDVIK 740"/>
    <x v="10"/>
    <s v="SI"/>
    <s v="NO"/>
    <s v="SI"/>
    <s v="NO"/>
    <x v="4"/>
    <x v="1"/>
    <x v="1"/>
    <s v="INACTIVO"/>
    <x v="1"/>
    <m/>
    <s v="GUAJIRA"/>
    <m/>
  </r>
  <r>
    <n v="154"/>
    <x v="12"/>
    <d v="2024-02-29T00:00:00"/>
    <s v="Tal-140"/>
    <x v="12"/>
    <s v="SANDVIK 740"/>
    <x v="10"/>
    <s v="SI"/>
    <s v="NO"/>
    <s v="SI"/>
    <s v="NO"/>
    <x v="4"/>
    <x v="1"/>
    <x v="1"/>
    <s v="INACTIVO"/>
    <x v="1"/>
    <m/>
    <s v="ANTIOQUIA"/>
    <m/>
  </r>
  <r>
    <n v="155"/>
    <x v="12"/>
    <d v="2024-02-29T00:00:00"/>
    <s v="Tal-387"/>
    <x v="6"/>
    <s v="ATLAS COPCO CT 20"/>
    <x v="10"/>
    <s v="SI"/>
    <s v="NO"/>
    <s v="SI"/>
    <s v="NO"/>
    <x v="4"/>
    <x v="1"/>
    <x v="1"/>
    <s v="INACTIVO"/>
    <x v="1"/>
    <m/>
    <s v="CUNDINAMARCA"/>
    <m/>
  </r>
  <r>
    <n v="156"/>
    <x v="12"/>
    <d v="2024-02-29T00:00:00"/>
    <s v="Tal-154"/>
    <x v="6"/>
    <s v="ATLAS COPCO CT 20"/>
    <x v="10"/>
    <s v="SI"/>
    <s v="NO"/>
    <s v="SI"/>
    <s v="NO"/>
    <x v="4"/>
    <x v="1"/>
    <x v="1"/>
    <s v="INACTIVO"/>
    <x v="1"/>
    <m/>
    <s v="CUNDINAMARCA"/>
    <m/>
  </r>
  <r>
    <n v="157"/>
    <x v="6"/>
    <d v="2024-02-29T00:00:00"/>
    <s v="Tal-350"/>
    <x v="5"/>
    <s v="NO DISPONIBLE"/>
    <x v="1"/>
    <s v="NO DISPONIBLE"/>
    <s v="NO DISPONIBLE"/>
    <s v="NO DISPONIBLE"/>
    <s v="NO DISPONIBLE"/>
    <x v="2"/>
    <x v="1"/>
    <x v="1"/>
    <s v="INACTIVO"/>
    <x v="1"/>
    <m/>
    <s v="OFFSHORE"/>
    <m/>
  </r>
  <r>
    <n v="158"/>
    <x v="6"/>
    <d v="2024-02-29T00:00:00"/>
    <s v="Tal-161"/>
    <x v="16"/>
    <s v="DRILLMEC"/>
    <x v="3"/>
    <n v="750"/>
    <s v="SI"/>
    <s v="SI"/>
    <s v="NO DISPONIBLE"/>
    <x v="19"/>
    <x v="1"/>
    <x v="0"/>
    <s v="ACTIVO"/>
    <x v="0"/>
    <m/>
    <s v="CASANARE"/>
    <s v="AZOGUE 3"/>
  </r>
  <r>
    <n v="159"/>
    <x v="6"/>
    <d v="2024-02-29T00:00:00"/>
    <s v="Tal-158"/>
    <x v="16"/>
    <s v="DRECO"/>
    <x v="10"/>
    <n v="750"/>
    <s v="SI"/>
    <s v="NO"/>
    <s v="SI"/>
    <x v="10"/>
    <x v="1"/>
    <x v="0"/>
    <s v="ACTIVO"/>
    <x v="0"/>
    <m/>
    <s v="CASANARE"/>
    <s v="JACANA HORIZONTAL 1"/>
  </r>
  <r>
    <n v="160"/>
    <x v="6"/>
    <d v="2024-02-29T00:00:00"/>
    <s v="Tal-36"/>
    <x v="16"/>
    <s v="NO DISPONIBLE"/>
    <x v="1"/>
    <s v="NO DISPONIBLE"/>
    <s v="SI"/>
    <s v="NO DISPONIBLE "/>
    <s v="NO DISPONIBLE"/>
    <x v="2"/>
    <x v="1"/>
    <x v="1"/>
    <s v="INACTIVO"/>
    <x v="1"/>
    <m/>
    <s v="CASANARE"/>
    <m/>
  </r>
  <r>
    <n v="161"/>
    <x v="13"/>
    <d v="2024-03-31T00:00:00"/>
    <s v="Tal-159"/>
    <x v="19"/>
    <s v="COOPER"/>
    <x v="0"/>
    <s v="NO"/>
    <s v="SI"/>
    <s v="NO"/>
    <s v="NO"/>
    <x v="22"/>
    <x v="0"/>
    <x v="0"/>
    <s v="ACTIVO"/>
    <x v="0"/>
    <m/>
    <s v="META"/>
    <m/>
  </r>
  <r>
    <n v="162"/>
    <x v="13"/>
    <d v="2024-02-29T00:00:00"/>
    <s v="Tal-335"/>
    <x v="4"/>
    <s v="TFI"/>
    <x v="0"/>
    <s v="NO"/>
    <s v="SI"/>
    <s v="SI"/>
    <s v="NO"/>
    <x v="11"/>
    <x v="0"/>
    <x v="1"/>
    <s v="INACTIVO"/>
    <x v="1"/>
    <m/>
    <s v="CASANARE"/>
    <m/>
  </r>
  <r>
    <n v="163"/>
    <x v="13"/>
    <d v="2024-02-29T00:00:00"/>
    <s v="Tal-352"/>
    <x v="4"/>
    <s v="WILSON"/>
    <x v="0"/>
    <s v="NO"/>
    <s v="SI"/>
    <s v="SI"/>
    <s v="NO"/>
    <x v="23"/>
    <x v="0"/>
    <x v="1"/>
    <s v="INACTIVO"/>
    <x v="1"/>
    <m/>
    <s v="CASANARE"/>
    <m/>
  </r>
  <r>
    <n v="164"/>
    <x v="13"/>
    <d v="2024-02-29T00:00:00"/>
    <s v="Tal-336"/>
    <x v="0"/>
    <s v="RG"/>
    <x v="0"/>
    <s v="NO"/>
    <s v="SI"/>
    <s v="SI"/>
    <s v="NO"/>
    <x v="4"/>
    <x v="0"/>
    <x v="1"/>
    <s v="INACTIVO"/>
    <x v="1"/>
    <m/>
    <s v="META"/>
    <m/>
  </r>
  <r>
    <n v="165"/>
    <x v="13"/>
    <d v="2024-03-31T00:00:00"/>
    <s v="Tal-337"/>
    <x v="3"/>
    <s v="Service King"/>
    <x v="0"/>
    <n v="250"/>
    <s v="SI"/>
    <s v="SI"/>
    <s v="NO"/>
    <x v="8"/>
    <x v="0"/>
    <x v="0"/>
    <s v="ACTIVO"/>
    <x v="0"/>
    <m/>
    <s v="CASANARE"/>
    <s v="OROCUE"/>
  </r>
  <r>
    <n v="166"/>
    <x v="13"/>
    <d v="2024-02-29T00:00:00"/>
    <s v="Tal-351"/>
    <x v="0"/>
    <s v="DFXK"/>
    <x v="0"/>
    <s v="NO"/>
    <s v="SI"/>
    <s v="SI"/>
    <s v="NO"/>
    <x v="8"/>
    <x v="0"/>
    <x v="1"/>
    <s v="INACTIVO"/>
    <x v="1"/>
    <m/>
    <s v="CASANARE"/>
    <m/>
  </r>
  <r>
    <n v="167"/>
    <x v="13"/>
    <d v="2024-02-29T00:00:00"/>
    <e v="#N/A"/>
    <x v="3"/>
    <s v="RG"/>
    <x v="0"/>
    <s v="NO"/>
    <s v="SI"/>
    <s v="NO"/>
    <s v="SI"/>
    <x v="12"/>
    <x v="0"/>
    <x v="1"/>
    <s v="INACTIVO"/>
    <x v="1"/>
    <m/>
    <s v="CASANARE"/>
    <m/>
  </r>
  <r>
    <n v="168"/>
    <x v="13"/>
    <d v="2024-02-29T00:00:00"/>
    <s v="Tal-35"/>
    <x v="17"/>
    <s v="IDECO"/>
    <x v="0"/>
    <s v="NO"/>
    <s v="SI"/>
    <s v="SI"/>
    <s v="SI"/>
    <x v="0"/>
    <x v="0"/>
    <x v="1"/>
    <s v="INACTIVO"/>
    <x v="1"/>
    <m/>
    <s v="CASANARE"/>
    <m/>
  </r>
  <r>
    <n v="169"/>
    <x v="13"/>
    <d v="2024-02-29T00:00:00"/>
    <s v="PTL-28"/>
    <x v="16"/>
    <s v="OIME"/>
    <x v="0"/>
    <s v="NO DISPONIBLE"/>
    <s v="NO DISPONIBLE"/>
    <s v="NO"/>
    <s v="SI"/>
    <x v="19"/>
    <x v="1"/>
    <x v="1"/>
    <s v="INACTIVO"/>
    <x v="1"/>
    <m/>
    <s v="META"/>
    <m/>
  </r>
  <r>
    <n v="170"/>
    <x v="13"/>
    <d v="2024-02-29T00:00:00"/>
    <s v="Tal-37"/>
    <x v="3"/>
    <s v="OIME"/>
    <x v="0"/>
    <s v="NO DISPONIBLE"/>
    <s v="NO DISPONIBLE"/>
    <s v="NO"/>
    <s v="SI"/>
    <x v="19"/>
    <x v="1"/>
    <x v="1"/>
    <s v="INACTIVO"/>
    <x v="1"/>
    <m/>
    <s v="META"/>
    <m/>
  </r>
  <r>
    <n v="171"/>
    <x v="14"/>
    <d v="2024-03-31T00:00:00"/>
    <s v="Tal-38"/>
    <x v="0"/>
    <s v="HYDUKE"/>
    <x v="12"/>
    <s v="220K"/>
    <s v="SI"/>
    <s v="SI"/>
    <s v="SI"/>
    <x v="24"/>
    <x v="0"/>
    <x v="0"/>
    <s v="ACTIVO"/>
    <x v="0"/>
    <m/>
    <s v="SANTANDER"/>
    <m/>
  </r>
  <r>
    <n v="172"/>
    <x v="14"/>
    <d v="2024-02-29T00:00:00"/>
    <s v="Tal-266"/>
    <x v="0"/>
    <s v="HYDUKE"/>
    <x v="12"/>
    <s v="250K"/>
    <s v="SI"/>
    <s v="SI"/>
    <s v="SI"/>
    <x v="13"/>
    <x v="0"/>
    <x v="1"/>
    <s v="INACTIVO"/>
    <x v="1"/>
    <m/>
    <s v="BOLIVAR"/>
    <s v="Base"/>
  </r>
  <r>
    <n v="173"/>
    <x v="14"/>
    <d v="2024-03-31T00:00:00"/>
    <s v="Tal-162"/>
    <x v="2"/>
    <s v="HYDUKE"/>
    <x v="12"/>
    <s v="250K"/>
    <s v="SI"/>
    <s v="SI"/>
    <s v="SI"/>
    <x v="19"/>
    <x v="0"/>
    <x v="0"/>
    <s v="ACTIVO"/>
    <x v="0"/>
    <m/>
    <s v="SANTANDER"/>
    <m/>
  </r>
  <r>
    <n v="174"/>
    <x v="14"/>
    <d v="2024-03-31T00:00:00"/>
    <s v="Tal-164"/>
    <x v="0"/>
    <s v="HYDUKE"/>
    <x v="12"/>
    <s v="250K"/>
    <s v="SI"/>
    <s v="SI"/>
    <s v="SI"/>
    <x v="4"/>
    <x v="0"/>
    <x v="0"/>
    <s v="ACTIVO"/>
    <x v="0"/>
    <m/>
    <s v="BOLIVAR"/>
    <m/>
  </r>
  <r>
    <n v="175"/>
    <x v="14"/>
    <d v="2024-03-31T00:00:00"/>
    <s v="Tal-165"/>
    <x v="0"/>
    <s v="NOV"/>
    <x v="12"/>
    <s v="250K"/>
    <s v="SI"/>
    <s v="SI"/>
    <s v="NO"/>
    <x v="9"/>
    <x v="0"/>
    <x v="0"/>
    <s v="ACTIVO"/>
    <x v="0"/>
    <m/>
    <s v="SANTANDER"/>
    <m/>
  </r>
  <r>
    <n v="176"/>
    <x v="1"/>
    <d v="2024-02-29T00:00:00"/>
    <s v="Tal-167"/>
    <x v="0"/>
    <s v="WILSON FAST MOVE-MOGUL 42B 500"/>
    <x v="2"/>
    <s v="NO"/>
    <s v="SI"/>
    <s v="SI"/>
    <s v="NO"/>
    <x v="1"/>
    <x v="1"/>
    <x v="1"/>
    <s v="INACTIVO"/>
    <x v="1"/>
    <m/>
    <s v="NO DISPONIBLE "/>
    <m/>
  </r>
  <r>
    <n v="177"/>
    <x v="1"/>
    <d v="2024-02-29T00:00:00"/>
    <s v="Tal-168"/>
    <x v="0"/>
    <s v="WILSON FAST MOVE-MOGUL 42B 500"/>
    <x v="2"/>
    <s v="NO"/>
    <s v="SI"/>
    <s v="SI"/>
    <s v="NO"/>
    <x v="1"/>
    <x v="1"/>
    <x v="0"/>
    <s v="ACTIVO"/>
    <x v="0"/>
    <m/>
    <s v="CASANARE"/>
    <s v="TIGANA HORIZONTAL 9 "/>
  </r>
  <r>
    <n v="178"/>
    <x v="1"/>
    <d v="2024-02-29T00:00:00"/>
    <s v="Tal-169"/>
    <x v="3"/>
    <s v="FALCON DR-725"/>
    <x v="2"/>
    <s v="NO"/>
    <s v="SI"/>
    <s v="NO"/>
    <s v="NO"/>
    <x v="4"/>
    <x v="2"/>
    <x v="2"/>
    <s v="NO DISPONIBLE "/>
    <x v="2"/>
    <m/>
    <m/>
    <m/>
  </r>
  <r>
    <n v="179"/>
    <x v="1"/>
    <d v="2024-02-29T00:00:00"/>
    <s v="Tal-170"/>
    <x v="0"/>
    <s v="FALCON DR-550"/>
    <x v="2"/>
    <s v="NO"/>
    <s v="SI"/>
    <s v="SI"/>
    <s v="NO"/>
    <x v="1"/>
    <x v="1"/>
    <x v="0"/>
    <s v="ACTIVO"/>
    <x v="0"/>
    <m/>
    <s v="PUTUMAYO"/>
    <s v="COSTAYACO 61"/>
  </r>
  <r>
    <n v="180"/>
    <x v="1"/>
    <d v="2024-02-29T00:00:00"/>
    <s v="Tal-171"/>
    <x v="4"/>
    <s v="IDECO H-35 "/>
    <x v="2"/>
    <s v="NO"/>
    <s v="SI"/>
    <s v="SI"/>
    <s v="NO"/>
    <x v="1"/>
    <x v="3"/>
    <x v="3"/>
    <s v="NO DISPONIBLE"/>
    <x v="4"/>
    <m/>
    <s v="NO DISPONIBLE"/>
    <m/>
  </r>
  <r>
    <n v="181"/>
    <x v="1"/>
    <d v="2024-02-29T00:00:00"/>
    <s v="Tal-172"/>
    <x v="7"/>
    <s v="FALCON DR-1000"/>
    <x v="2"/>
    <s v="TESCO  HMI 250 TON"/>
    <s v="SI"/>
    <s v="NO"/>
    <s v="NO"/>
    <x v="4"/>
    <x v="1"/>
    <x v="1"/>
    <s v="INACTIVO"/>
    <x v="1"/>
    <m/>
    <s v="CUNDINAMARCA"/>
    <m/>
  </r>
  <r>
    <n v="182"/>
    <x v="1"/>
    <d v="2024-02-29T00:00:00"/>
    <s v="Tal-173"/>
    <x v="6"/>
    <s v="FRANKS 300"/>
    <x v="2"/>
    <s v="NO"/>
    <s v="SI"/>
    <s v="NO"/>
    <s v="NO"/>
    <x v="1"/>
    <x v="1"/>
    <x v="1"/>
    <s v="INACTIVO"/>
    <x v="1"/>
    <m/>
    <s v="CASANARE"/>
    <m/>
  </r>
  <r>
    <n v="183"/>
    <x v="1"/>
    <d v="2024-02-29T00:00:00"/>
    <s v="Tal-174"/>
    <x v="0"/>
    <s v="FALCON SE-550"/>
    <x v="2"/>
    <s v="NO"/>
    <s v="SI"/>
    <s v="NO"/>
    <s v="NO"/>
    <x v="8"/>
    <x v="1"/>
    <x v="0"/>
    <s v="ACTIVO"/>
    <x v="0"/>
    <m/>
    <s v="BOYACÁ"/>
    <s v="VELASQUEZ 357"/>
  </r>
  <r>
    <n v="184"/>
    <x v="1"/>
    <d v="2024-02-29T00:00:00"/>
    <s v="Tal-175"/>
    <x v="0"/>
    <s v="IDECO H 37"/>
    <x v="2"/>
    <s v="NO"/>
    <s v="SI"/>
    <s v="NO"/>
    <s v="NO"/>
    <x v="8"/>
    <x v="1"/>
    <x v="0"/>
    <s v="ACTIVO"/>
    <x v="0"/>
    <m/>
    <s v="META"/>
    <s v="INDICO 3"/>
  </r>
  <r>
    <n v="185"/>
    <x v="1"/>
    <d v="2024-02-29T00:00:00"/>
    <s v="Tal-177"/>
    <x v="7"/>
    <s v="FALCON DR-1000"/>
    <x v="2"/>
    <s v="TESCO  HMI 250 TON"/>
    <s v="SI"/>
    <s v="NO"/>
    <s v="NO"/>
    <x v="10"/>
    <x v="0"/>
    <x v="1"/>
    <s v="INACTIVO"/>
    <x v="1"/>
    <m/>
    <s v="SANTANDER"/>
    <m/>
  </r>
  <r>
    <n v="186"/>
    <x v="1"/>
    <d v="2024-02-29T00:00:00"/>
    <s v="Tal-308"/>
    <x v="0"/>
    <s v="IDECO H 37"/>
    <x v="2"/>
    <s v="NO"/>
    <s v="SI"/>
    <s v="NO"/>
    <s v="NO"/>
    <x v="4"/>
    <x v="0"/>
    <x v="1"/>
    <s v="INACTIVO"/>
    <x v="1"/>
    <m/>
    <s v="SANTANDER"/>
    <m/>
  </r>
  <r>
    <n v="187"/>
    <x v="1"/>
    <d v="2024-02-29T00:00:00"/>
    <s v="Tal-178"/>
    <x v="7"/>
    <s v="FALCON DR-1000"/>
    <x v="2"/>
    <s v="TESCO  HXI 250 TON"/>
    <s v="SI"/>
    <s v="NO"/>
    <s v="NO"/>
    <x v="11"/>
    <x v="0"/>
    <x v="1"/>
    <s v="INACTIVO"/>
    <x v="1"/>
    <m/>
    <s v="CUNDINAMARCA"/>
    <m/>
  </r>
  <r>
    <n v="188"/>
    <x v="1"/>
    <d v="2024-02-29T00:00:00"/>
    <s v="Tal-179"/>
    <x v="4"/>
    <s v="IDECO H-35 FAST MOVE"/>
    <x v="2"/>
    <s v="NO"/>
    <s v="SI"/>
    <s v="NO"/>
    <s v="NO"/>
    <x v="10"/>
    <x v="0"/>
    <x v="1"/>
    <s v="INACTIVO"/>
    <x v="1"/>
    <m/>
    <s v="CUNDINAMARCA"/>
    <m/>
  </r>
  <r>
    <n v="189"/>
    <x v="1"/>
    <d v="2024-02-29T00:00:00"/>
    <s v="Tal-180"/>
    <x v="0"/>
    <s v="DRILLMEC HH 102"/>
    <x v="13"/>
    <s v="DRILLMEC 110 TON"/>
    <s v="SI"/>
    <s v="NO"/>
    <s v="NO"/>
    <x v="11"/>
    <x v="0"/>
    <x v="1"/>
    <s v="INACTIVO"/>
    <x v="1"/>
    <m/>
    <s v="PUTUMAYO"/>
    <m/>
  </r>
  <r>
    <n v="190"/>
    <x v="1"/>
    <d v="2024-02-29T00:00:00"/>
    <s v="Tal-181"/>
    <x v="8"/>
    <s v="DRILLMEC HH 350-2011"/>
    <x v="13"/>
    <s v="DRILLMEC 350 TON"/>
    <s v="SI"/>
    <s v="NO"/>
    <s v="NO"/>
    <x v="10"/>
    <x v="0"/>
    <x v="1"/>
    <s v="INACTIVO"/>
    <x v="1"/>
    <m/>
    <s v="SANTANDER"/>
    <m/>
  </r>
  <r>
    <n v="191"/>
    <x v="1"/>
    <d v="2024-02-29T00:00:00"/>
    <s v="Tal-182"/>
    <x v="7"/>
    <s v="DRILLMEC HH 220SA-2013"/>
    <x v="13"/>
    <s v="DRILLMEC 180 TON"/>
    <s v="SI"/>
    <s v="NO"/>
    <s v="NO"/>
    <x v="4"/>
    <x v="0"/>
    <x v="1"/>
    <s v="INACTIVO"/>
    <x v="1"/>
    <m/>
    <s v="META"/>
    <m/>
  </r>
  <r>
    <n v="192"/>
    <x v="1"/>
    <d v="2024-02-29T00:00:00"/>
    <s v="Tal-348"/>
    <x v="7"/>
    <s v="DRILLMEC MR 8000"/>
    <x v="2"/>
    <s v="TESCO  HXI 250 TON"/>
    <s v="SI"/>
    <s v="NO"/>
    <s v="NO"/>
    <x v="10"/>
    <x v="1"/>
    <x v="0"/>
    <s v="ACTIVO"/>
    <x v="0"/>
    <m/>
    <s v="META"/>
    <s v="QUIFA 974 H"/>
  </r>
  <r>
    <n v="193"/>
    <x v="1"/>
    <d v="2024-02-29T00:00:00"/>
    <s v="Tal-349"/>
    <x v="4"/>
    <s v="IDECO H 35"/>
    <x v="2"/>
    <s v="NO"/>
    <s v="SI"/>
    <s v="NO"/>
    <s v="NO"/>
    <x v="11"/>
    <x v="0"/>
    <x v="1"/>
    <s v="INACTIVO"/>
    <x v="1"/>
    <m/>
    <s v="META"/>
    <m/>
  </r>
  <r>
    <n v="194"/>
    <x v="1"/>
    <d v="2024-02-29T00:00:00"/>
    <s v="Tal-186"/>
    <x v="7"/>
    <s v="DRILLMEC HH 220SA-2013"/>
    <x v="13"/>
    <s v="DRILLMEC 180 TON"/>
    <s v="SI"/>
    <s v="NO"/>
    <s v="NO"/>
    <x v="5"/>
    <x v="0"/>
    <x v="1"/>
    <s v="INACTIVO"/>
    <x v="1"/>
    <m/>
    <s v="PUTUMAYO"/>
    <m/>
  </r>
  <r>
    <n v="195"/>
    <x v="1"/>
    <d v="2024-02-29T00:00:00"/>
    <s v="Tal-188"/>
    <x v="8"/>
    <s v="IDM - DYSCOVERY"/>
    <x v="3"/>
    <s v="NOV 500 TON"/>
    <s v="SI"/>
    <s v="NO"/>
    <s v="NO"/>
    <x v="8"/>
    <x v="0"/>
    <x v="1"/>
    <s v="INACTIVO"/>
    <x v="1"/>
    <m/>
    <s v="CUNDINAMARCA"/>
    <m/>
  </r>
  <r>
    <n v="196"/>
    <x v="1"/>
    <d v="2024-02-29T00:00:00"/>
    <s v="Tal-189"/>
    <x v="8"/>
    <s v="NOV.1.500.HP.Ideal"/>
    <x v="10"/>
    <s v="NOV 500 TON"/>
    <s v="SI"/>
    <s v="NO"/>
    <s v="NO"/>
    <x v="19"/>
    <x v="0"/>
    <x v="1"/>
    <s v="INACTIVO"/>
    <x v="1"/>
    <m/>
    <s v="SANTANDER"/>
    <m/>
  </r>
  <r>
    <n v="197"/>
    <x v="6"/>
    <d v="2024-02-29T00:00:00"/>
    <s v="Tal-185"/>
    <x v="8"/>
    <s v="DSI"/>
    <x v="6"/>
    <n v="500"/>
    <s v="SI"/>
    <s v="NO DISPONIBLE"/>
    <s v="NO"/>
    <x v="6"/>
    <x v="1"/>
    <x v="1"/>
    <s v="INACTIVO"/>
    <x v="1"/>
    <m/>
    <s v="META"/>
    <m/>
  </r>
  <r>
    <n v="198"/>
    <x v="6"/>
    <d v="2024-02-29T00:00:00"/>
    <s v="Tal-183"/>
    <x v="8"/>
    <s v="DSI"/>
    <x v="6"/>
    <n v="500"/>
    <s v="SI"/>
    <s v="NO DISPONIBLE"/>
    <s v="NO"/>
    <x v="1"/>
    <x v="1"/>
    <x v="0"/>
    <s v="ACTIVO"/>
    <x v="0"/>
    <m/>
    <s v="CASANARE"/>
    <s v="ARANTES 1"/>
  </r>
  <r>
    <n v="199"/>
    <x v="6"/>
    <d v="2024-02-29T00:00:00"/>
    <s v="Tal-184"/>
    <x v="8"/>
    <s v="DSI"/>
    <x v="6"/>
    <n v="500"/>
    <s v="SI"/>
    <s v="NO DISPONIBLE"/>
    <s v="NO"/>
    <x v="1"/>
    <x v="1"/>
    <x v="1"/>
    <s v="INACTIVO"/>
    <x v="1"/>
    <m/>
    <s v="CÓRDOBA"/>
    <s v="SAHAGÚN "/>
  </r>
  <r>
    <n v="200"/>
    <x v="6"/>
    <d v="2024-02-29T00:00:00"/>
    <s v="Tal-187"/>
    <x v="8"/>
    <s v="DSI"/>
    <x v="6"/>
    <n v="500"/>
    <s v="SI"/>
    <s v="NO DISPONIBLE"/>
    <s v="NO"/>
    <x v="6"/>
    <x v="1"/>
    <x v="1"/>
    <s v="INACTIVO"/>
    <x v="1"/>
    <m/>
    <s v="CÓRDOBA"/>
    <s v="SAHAGÚN "/>
  </r>
  <r>
    <n v="201"/>
    <x v="6"/>
    <d v="2024-02-29T00:00:00"/>
    <s v="Tal-190"/>
    <x v="8"/>
    <s v="DSI"/>
    <x v="6"/>
    <n v="500"/>
    <s v="SI"/>
    <s v="NO DISPONIBLE"/>
    <s v="SI"/>
    <x v="19"/>
    <x v="1"/>
    <x v="1"/>
    <s v="INACTIVO"/>
    <x v="1"/>
    <m/>
    <s v="CASANARE"/>
    <m/>
  </r>
  <r>
    <n v="202"/>
    <x v="6"/>
    <d v="2024-02-29T00:00:00"/>
    <s v="Tal-310"/>
    <x v="8"/>
    <s v="DSI"/>
    <x v="6"/>
    <n v="500"/>
    <s v="SI"/>
    <s v="NO DISPONIBLE"/>
    <s v="SI"/>
    <x v="19"/>
    <x v="1"/>
    <x v="1"/>
    <s v="INACTIVO"/>
    <x v="1"/>
    <m/>
    <s v="CÓRDOBA"/>
    <m/>
  </r>
  <r>
    <n v="203"/>
    <x v="6"/>
    <d v="2024-02-29T00:00:00"/>
    <s v="Tal-311"/>
    <x v="8"/>
    <s v="DSI"/>
    <x v="6"/>
    <n v="500"/>
    <s v="SI"/>
    <s v="NO DISPONIBLE"/>
    <s v="NO"/>
    <x v="6"/>
    <x v="1"/>
    <x v="1"/>
    <s v="INACTIVO"/>
    <x v="1"/>
    <m/>
    <s v="SANTANDER"/>
    <m/>
  </r>
  <r>
    <n v="204"/>
    <x v="6"/>
    <d v="2024-02-29T00:00:00"/>
    <s v="Tal-312"/>
    <x v="8"/>
    <s v="DSI"/>
    <x v="6"/>
    <n v="500"/>
    <s v="SI"/>
    <s v="NO DISPONIBLE"/>
    <s v="NO"/>
    <x v="1"/>
    <x v="1"/>
    <x v="0"/>
    <s v="ACTIVO"/>
    <x v="0"/>
    <s v="PARO DE COMUNIDADES"/>
    <s v="ARAUCA"/>
    <s v="ARAUCA 15"/>
  </r>
  <r>
    <n v="205"/>
    <x v="7"/>
    <d v="2024-02-29T00:00:00"/>
    <s v="Tal-333"/>
    <x v="0"/>
    <s v="KUNGUR"/>
    <x v="14"/>
    <s v="NO"/>
    <s v="SI"/>
    <s v="SI"/>
    <s v="NO"/>
    <x v="8"/>
    <x v="0"/>
    <x v="1"/>
    <s v="INACTIVO"/>
    <x v="1"/>
    <m/>
    <s v="CASANARE"/>
    <m/>
  </r>
  <r>
    <n v="206"/>
    <x v="7"/>
    <d v="2024-02-29T00:00:00"/>
    <s v="Tal-334"/>
    <x v="3"/>
    <s v="SERVICE KING"/>
    <x v="14"/>
    <s v="NO"/>
    <s v="SI"/>
    <s v="NO"/>
    <s v="NO"/>
    <x v="4"/>
    <x v="1"/>
    <x v="1"/>
    <s v="INACTIVO"/>
    <x v="1"/>
    <m/>
    <s v="CASANARE"/>
    <m/>
  </r>
  <r>
    <n v="207"/>
    <x v="7"/>
    <d v="2024-02-29T00:00:00"/>
    <s v="Tal-11"/>
    <x v="17"/>
    <s v="FRANKS"/>
    <x v="14"/>
    <s v="NO"/>
    <s v="SI"/>
    <s v="NO"/>
    <s v="NO"/>
    <x v="12"/>
    <x v="0"/>
    <x v="1"/>
    <s v="INACTIVO"/>
    <x v="1"/>
    <m/>
    <s v="TOLIMA"/>
    <m/>
  </r>
  <r>
    <n v="208"/>
    <x v="7"/>
    <d v="2024-02-29T00:00:00"/>
    <s v="Tal-13"/>
    <x v="17"/>
    <s v="FRANKS"/>
    <x v="14"/>
    <s v="NO"/>
    <s v="SI"/>
    <s v="NO"/>
    <s v="NO"/>
    <x v="4"/>
    <x v="0"/>
    <x v="1"/>
    <s v="INACTIVO"/>
    <x v="1"/>
    <m/>
    <s v="CASANARE"/>
    <m/>
  </r>
  <r>
    <n v="209"/>
    <x v="7"/>
    <d v="2024-02-29T00:00:00"/>
    <s v="Tal-14"/>
    <x v="17"/>
    <s v="SERVICE KING"/>
    <x v="14"/>
    <s v="NO"/>
    <s v="SI"/>
    <s v="NO"/>
    <s v="NO"/>
    <x v="11"/>
    <x v="0"/>
    <x v="1"/>
    <s v="INACTIVO"/>
    <x v="1"/>
    <m/>
    <s v="CASANARE"/>
    <m/>
  </r>
  <r>
    <n v="210"/>
    <x v="2"/>
    <d v="2024-02-29T00:00:00"/>
    <s v="Tal-394"/>
    <x v="0"/>
    <s v="COOPER"/>
    <x v="15"/>
    <n v="100"/>
    <s v="SI"/>
    <s v="SI"/>
    <s v="SI"/>
    <x v="6"/>
    <x v="0"/>
    <x v="1"/>
    <s v="INACTIVO"/>
    <x v="1"/>
    <m/>
    <s v="CUNDINAMARCA"/>
    <m/>
  </r>
  <r>
    <n v="211"/>
    <x v="2"/>
    <d v="2024-03-31T00:00:00"/>
    <s v="Tal-403"/>
    <x v="2"/>
    <s v="MUSTANG"/>
    <x v="15"/>
    <n v="150"/>
    <s v="SI"/>
    <s v="SI"/>
    <s v="NO"/>
    <x v="19"/>
    <x v="0"/>
    <x v="0"/>
    <s v="ACTIVO"/>
    <x v="0"/>
    <m/>
    <s v="PUTUMAYO"/>
    <s v="COSTAYACO 54"/>
  </r>
  <r>
    <n v="212"/>
    <x v="2"/>
    <d v="2024-02-29T00:00:00"/>
    <s v="Tal-396"/>
    <x v="0"/>
    <s v="TAYLOR"/>
    <x v="15"/>
    <n v="150"/>
    <s v="SI"/>
    <s v="SI"/>
    <s v="NO"/>
    <x v="4"/>
    <x v="0"/>
    <x v="1"/>
    <s v="INACTIVO"/>
    <x v="1"/>
    <m/>
    <s v="CUNDINAMARCA"/>
    <m/>
  </r>
  <r>
    <n v="213"/>
    <x v="2"/>
    <d v="2024-03-31T00:00:00"/>
    <s v="Tal-397"/>
    <x v="4"/>
    <s v="MUSTANG"/>
    <x v="15"/>
    <n v="80"/>
    <s v="SI"/>
    <s v="SI"/>
    <s v="NO"/>
    <x v="4"/>
    <x v="0"/>
    <x v="0"/>
    <s v="ACTIVO"/>
    <x v="0"/>
    <m/>
    <s v="GUAJIRA"/>
    <s v="BALLENA 6"/>
  </r>
  <r>
    <n v="214"/>
    <x v="2"/>
    <d v="2024-02-29T00:00:00"/>
    <s v="Tal-318"/>
    <x v="0"/>
    <s v="FULL SERVICES"/>
    <x v="16"/>
    <n v="100"/>
    <s v="SI"/>
    <s v="HELICOPORTABLE"/>
    <s v="NO"/>
    <x v="17"/>
    <x v="0"/>
    <x v="1"/>
    <s v="INACTIVO"/>
    <x v="1"/>
    <m/>
    <s v="PUTUMAYO"/>
    <m/>
  </r>
  <r>
    <n v="215"/>
    <x v="2"/>
    <d v="2024-03-31T00:00:00"/>
    <s v="Tal-319"/>
    <x v="0"/>
    <s v="XJ - 550"/>
    <x v="15"/>
    <s v="SI "/>
    <s v="SI"/>
    <s v="SI"/>
    <s v="NO"/>
    <x v="4"/>
    <x v="0"/>
    <x v="0"/>
    <s v="ACTIVO"/>
    <x v="0"/>
    <m/>
    <s v="CASANARE"/>
    <s v="VILLANUEVA"/>
  </r>
  <r>
    <n v="216"/>
    <x v="2"/>
    <d v="2024-03-31T00:00:00"/>
    <s v="Tal-321"/>
    <x v="17"/>
    <s v="FULL SERVICES"/>
    <x v="15"/>
    <n v="100"/>
    <s v="SI"/>
    <s v="SI"/>
    <s v="NO"/>
    <x v="25"/>
    <x v="0"/>
    <x v="0"/>
    <s v="ACTIVO"/>
    <x v="0"/>
    <m/>
    <s v="CUNDINAMARCA"/>
    <s v=" GUANDO 143"/>
  </r>
  <r>
    <n v="217"/>
    <x v="15"/>
    <d v="2024-02-29T00:00:00"/>
    <s v="Tal-15"/>
    <x v="0"/>
    <s v="COOPER LTO 550"/>
    <x v="17"/>
    <n v="300000"/>
    <s v="NO DISPONIBLE "/>
    <s v="NO"/>
    <n v="2014"/>
    <x v="26"/>
    <x v="2"/>
    <x v="2"/>
    <s v="NO DISPONIBLE "/>
    <x v="2"/>
    <m/>
    <s v="NO DISPONIBLE "/>
    <m/>
  </r>
  <r>
    <n v="218"/>
    <x v="15"/>
    <d v="2024-02-29T00:00:00"/>
    <s v="Tal-16"/>
    <x v="4"/>
    <s v="WILLSON SUPER 38H"/>
    <x v="17"/>
    <n v="200000"/>
    <s v="NO DISPONIBLE "/>
    <s v="NO"/>
    <n v="2010"/>
    <x v="26"/>
    <x v="2"/>
    <x v="2"/>
    <s v="NO DISPONIBLE "/>
    <x v="2"/>
    <m/>
    <s v="NO DISPONIBLE "/>
    <m/>
  </r>
  <r>
    <n v="219"/>
    <x v="15"/>
    <d v="2024-02-29T00:00:00"/>
    <s v="Tal-206"/>
    <x v="17"/>
    <s v="SKYTOP RR 550 (H4210)"/>
    <x v="17"/>
    <n v="300000"/>
    <s v="XQ 140 - XQ 114"/>
    <s v="NO"/>
    <n v="2010"/>
    <x v="27"/>
    <x v="2"/>
    <x v="2"/>
    <s v="NO DISPONIBLE "/>
    <x v="2"/>
    <m/>
    <s v="NO DISPONIBLE "/>
    <m/>
  </r>
  <r>
    <n v="220"/>
    <x v="15"/>
    <d v="2024-02-29T00:00:00"/>
    <s v="Tal-17"/>
    <x v="0"/>
    <s v="WILSON 42BDD"/>
    <x v="17"/>
    <n v="300000"/>
    <m/>
    <s v="NO"/>
    <n v="2010"/>
    <x v="26"/>
    <x v="2"/>
    <x v="2"/>
    <s v="NO DISPONIBLE "/>
    <x v="2"/>
    <m/>
    <s v="NO DISPONIBLE "/>
    <m/>
  </r>
  <r>
    <n v="221"/>
    <x v="15"/>
    <d v="2024-02-29T00:00:00"/>
    <s v="Tal-211"/>
    <x v="0"/>
    <s v="WILSON 42BDD"/>
    <x v="17"/>
    <n v="300000"/>
    <s v="XQ 140 - XQ 114"/>
    <s v="NO"/>
    <n v="2012"/>
    <x v="26"/>
    <x v="2"/>
    <x v="2"/>
    <s v="NO DISPONIBLE "/>
    <x v="2"/>
    <m/>
    <s v="NO DISPONIBLE "/>
    <m/>
  </r>
  <r>
    <n v="222"/>
    <x v="15"/>
    <d v="2024-02-29T00:00:00"/>
    <s v="Tal-212"/>
    <x v="4"/>
    <s v="SKYTOP RR 400"/>
    <x v="17"/>
    <n v="300000"/>
    <m/>
    <s v="NO"/>
    <n v="2012"/>
    <x v="26"/>
    <x v="2"/>
    <x v="2"/>
    <s v="NO DISPONIBLE "/>
    <x v="2"/>
    <m/>
    <s v="NO DISPONIBLE "/>
    <m/>
  </r>
  <r>
    <n v="223"/>
    <x v="15"/>
    <d v="2024-02-29T00:00:00"/>
    <s v="Tal-301"/>
    <x v="9"/>
    <s v="ZJ40"/>
    <x v="18"/>
    <n v="250"/>
    <s v="IRON ROUGHNECK - FLOORHAND"/>
    <s v="NO"/>
    <s v="NO"/>
    <x v="8"/>
    <x v="1"/>
    <x v="1"/>
    <s v="INACTIVO"/>
    <x v="1"/>
    <m/>
    <s v="SANTANDER"/>
    <m/>
  </r>
  <r>
    <n v="224"/>
    <x v="15"/>
    <d v="2024-03-31T00:00:00"/>
    <s v="Tal-317"/>
    <x v="17"/>
    <s v="XJ450"/>
    <x v="18"/>
    <s v="NO DISPONIBLE"/>
    <s v="XQ 140 - XQ 114"/>
    <s v="SI"/>
    <s v="NO"/>
    <x v="4"/>
    <x v="0"/>
    <x v="0"/>
    <s v="ACTIVO"/>
    <x v="0"/>
    <m/>
    <s v="NORTE DE SANTANDER"/>
    <m/>
  </r>
  <r>
    <n v="225"/>
    <x v="15"/>
    <d v="2024-03-31T00:00:00"/>
    <s v="Tal-302"/>
    <x v="0"/>
    <s v="XJ550"/>
    <x v="18"/>
    <s v="NO DISPONIBLE"/>
    <s v="XQ 140 - XQ 114"/>
    <s v="SI"/>
    <s v="NO"/>
    <x v="4"/>
    <x v="0"/>
    <x v="0"/>
    <s v="ACTIVO"/>
    <x v="0"/>
    <m/>
    <s v="NORTE DE SANTANDER"/>
    <m/>
  </r>
  <r>
    <n v="226"/>
    <x v="15"/>
    <d v="2024-02-29T00:00:00"/>
    <s v="Tal-324"/>
    <x v="0"/>
    <s v="XJ550"/>
    <x v="18"/>
    <s v="NO DISPONIBLE"/>
    <s v="XQ 140 - XQ 114"/>
    <s v="SI"/>
    <s v="NO"/>
    <x v="18"/>
    <x v="0"/>
    <x v="1"/>
    <s v="INACTIVO"/>
    <x v="1"/>
    <m/>
    <s v="CASANARE"/>
    <m/>
  </r>
  <r>
    <n v="227"/>
    <x v="15"/>
    <d v="2024-03-31T00:00:00"/>
    <s v="Tal-325"/>
    <x v="20"/>
    <s v="XJ650"/>
    <x v="18"/>
    <s v="NO DISPONIBLE"/>
    <s v="XQ 140 - XQ 114"/>
    <s v="SI"/>
    <s v="NO"/>
    <x v="9"/>
    <x v="0"/>
    <x v="0"/>
    <s v="ACTIVO"/>
    <x v="0"/>
    <m/>
    <s v="CESAR"/>
    <m/>
  </r>
  <r>
    <n v="228"/>
    <x v="15"/>
    <d v="2024-03-31T00:00:00"/>
    <s v="Tal-326"/>
    <x v="0"/>
    <s v="XJ550"/>
    <x v="18"/>
    <s v="NO DISPONIBLE"/>
    <s v="XQ 140 - XQ 114"/>
    <s v="SI"/>
    <s v="NO"/>
    <x v="18"/>
    <x v="0"/>
    <x v="0"/>
    <s v="ACTIVO"/>
    <x v="0"/>
    <m/>
    <s v="META"/>
    <s v="CHICHIMENE SW 83"/>
  </r>
  <r>
    <n v="229"/>
    <x v="15"/>
    <d v="2024-03-31T00:00:00"/>
    <s v="Tal-398"/>
    <x v="21"/>
    <s v="XXJ 350"/>
    <x v="18"/>
    <s v="NO DISPONIBLE"/>
    <s v="NO DISPONIBLE"/>
    <s v="SI"/>
    <s v="NO"/>
    <x v="20"/>
    <x v="0"/>
    <x v="0"/>
    <s v="ACTIVO"/>
    <x v="0"/>
    <m/>
    <s v="TOLIMA"/>
    <m/>
  </r>
  <r>
    <n v="230"/>
    <x v="15"/>
    <d v="2024-03-31T00:00:00"/>
    <s v="Tal-399"/>
    <x v="0"/>
    <s v="XJ550"/>
    <x v="18"/>
    <s v="NO DISPONIBLE"/>
    <s v="XQ 140 - XQ 114"/>
    <s v="SI"/>
    <s v="NO"/>
    <x v="28"/>
    <x v="0"/>
    <x v="0"/>
    <s v="ACTIVO"/>
    <x v="0"/>
    <m/>
    <s v="META"/>
    <m/>
  </r>
  <r>
    <n v="231"/>
    <x v="15"/>
    <d v="2024-02-29T00:00:00"/>
    <s v="Tal-400"/>
    <x v="0"/>
    <s v="TIFI XJ550"/>
    <x v="17"/>
    <n v="350000"/>
    <s v="XQ 140 - XQ 114"/>
    <s v="NO"/>
    <s v="NO"/>
    <x v="28"/>
    <x v="2"/>
    <x v="4"/>
    <s v="NO DISPONIBLE "/>
    <x v="2"/>
    <m/>
    <s v="NO DISPONIBLE "/>
    <m/>
  </r>
  <r>
    <n v="232"/>
    <x v="15"/>
    <d v="2024-02-29T00:00:00"/>
    <s v="Tal-401"/>
    <x v="0"/>
    <s v="FALCON"/>
    <x v="1"/>
    <s v="NO DISPONIBLE "/>
    <s v="NO DISPONIBLE "/>
    <s v="NO"/>
    <s v="NO"/>
    <x v="4"/>
    <x v="2"/>
    <x v="2"/>
    <s v="NO DISPONIBLE "/>
    <x v="2"/>
    <m/>
    <s v="NO DISPONIBLE "/>
    <m/>
  </r>
  <r>
    <n v="233"/>
    <x v="15"/>
    <d v="2024-02-29T00:00:00"/>
    <s v="Tal-363"/>
    <x v="5"/>
    <s v="NO DISPONIBLE"/>
    <x v="1"/>
    <s v="NO DISPONIBLE"/>
    <s v="NO DISPONIBLE"/>
    <s v="NO DISPONIBLE"/>
    <s v="NO DISPONIBLE"/>
    <x v="2"/>
    <x v="3"/>
    <x v="3"/>
    <s v="NO DISPONIBLE"/>
    <x v="4"/>
    <m/>
    <s v="NO DISPONIBLE "/>
    <m/>
  </r>
  <r>
    <n v="234"/>
    <x v="15"/>
    <d v="2024-02-29T00:00:00"/>
    <s v="Tal-391"/>
    <x v="22"/>
    <s v="FALCON"/>
    <x v="1"/>
    <s v="NO DISPONIBLE "/>
    <s v="NO DISPONIBLE "/>
    <s v="NO"/>
    <s v="NO"/>
    <x v="4"/>
    <x v="2"/>
    <x v="2"/>
    <s v="NO DISPONIBLE "/>
    <x v="2"/>
    <m/>
    <s v="NO DISPONIBLE "/>
    <m/>
  </r>
  <r>
    <n v="235"/>
    <x v="15"/>
    <d v="2024-02-29T00:00:00"/>
    <s v="Tal-392"/>
    <x v="5"/>
    <s v="NO DISPONIBLE"/>
    <x v="1"/>
    <s v="NO DISPONIBLE"/>
    <s v="NO DISPONIBLE"/>
    <s v="NO DISPONIBLE"/>
    <s v="NO DISPONIBLE"/>
    <x v="2"/>
    <x v="3"/>
    <x v="3"/>
    <s v="NO DISPONIBLE"/>
    <x v="4"/>
    <m/>
    <s v="NO DISPONIBLE "/>
    <m/>
  </r>
  <r>
    <n v="236"/>
    <x v="16"/>
    <d v="2024-02-29T00:00:00"/>
    <s v="Tal-393"/>
    <x v="5"/>
    <s v="NO DISPONIBLE"/>
    <x v="1"/>
    <s v="NO DISPONIBLE"/>
    <s v="NO DISPONIBLE"/>
    <s v="NO DISPONIBLE"/>
    <s v="NO DISPONIBLE"/>
    <x v="2"/>
    <x v="1"/>
    <x v="1"/>
    <s v="INACTIVO"/>
    <x v="1"/>
    <m/>
    <s v="NO DISPONIBLE"/>
    <m/>
  </r>
  <r>
    <n v="237"/>
    <x v="17"/>
    <d v="2024-02-29T00:00:00"/>
    <s v="Tal-322"/>
    <x v="3"/>
    <s v="CHINA JANGHAN OILFIELD SJ PETROLEUM MACHINERY CO."/>
    <x v="2"/>
    <s v="SI"/>
    <s v="SI"/>
    <s v="NO"/>
    <s v="NO"/>
    <x v="6"/>
    <x v="1"/>
    <x v="1"/>
    <s v="INACTIVO"/>
    <x v="1"/>
    <m/>
    <s v="BOYACÁ"/>
    <m/>
  </r>
  <r>
    <n v="238"/>
    <x v="17"/>
    <d v="2024-02-29T00:00:00"/>
    <s v="Tal-227"/>
    <x v="3"/>
    <s v="CHINA JANGHAN OILFIELD SJ PETROLEUM MACHINERY CO."/>
    <x v="2"/>
    <s v="SI"/>
    <s v="SI"/>
    <s v="NO"/>
    <s v="NO"/>
    <x v="19"/>
    <x v="2"/>
    <x v="2"/>
    <s v="NO DISPONIBLE "/>
    <x v="2"/>
    <m/>
    <s v="NO DISPONIBLE "/>
    <m/>
  </r>
  <r>
    <n v="239"/>
    <x v="17"/>
    <d v="2024-02-29T00:00:00"/>
    <s v="Tal-247"/>
    <x v="0"/>
    <s v="CHINA JANGHAN OILFIELD SJ PETROLEUM MACHINERY CO."/>
    <x v="2"/>
    <s v="NO"/>
    <s v="SI"/>
    <s v="NO"/>
    <s v="NO"/>
    <x v="13"/>
    <x v="0"/>
    <x v="1"/>
    <s v="INACTIVO"/>
    <x v="1"/>
    <m/>
    <s v="NO DISPONIBLE "/>
    <m/>
  </r>
  <r>
    <n v="240"/>
    <x v="17"/>
    <d v="2024-02-29T00:00:00"/>
    <s v="Tal-248"/>
    <x v="0"/>
    <s v="CHINA JANGHAN OILFIELD SJ PETROLEUM MACHINERY CO."/>
    <x v="2"/>
    <s v="NO"/>
    <s v="SI"/>
    <s v="NO"/>
    <s v="NO"/>
    <x v="1"/>
    <x v="0"/>
    <x v="1"/>
    <s v="INACTIVO"/>
    <x v="1"/>
    <m/>
    <s v="CAQUETÁ"/>
    <m/>
  </r>
  <r>
    <n v="241"/>
    <x v="17"/>
    <d v="2024-02-29T00:00:00"/>
    <s v="Tal-364"/>
    <x v="0"/>
    <s v="CHINA JANGHAN OILFIELD SJ PETROLEUM MACHINERY CO."/>
    <x v="2"/>
    <s v="SI"/>
    <s v="SI"/>
    <s v="NO"/>
    <s v="NO"/>
    <x v="11"/>
    <x v="0"/>
    <x v="1"/>
    <s v="INACTIVO"/>
    <x v="1"/>
    <m/>
    <s v="BOYACÁ"/>
    <m/>
  </r>
  <r>
    <n v="242"/>
    <x v="18"/>
    <d v="2024-02-29T00:00:00"/>
    <s v="Tal-365"/>
    <x v="12"/>
    <s v="ENGANCHE QUINTA RUEDA"/>
    <x v="19"/>
    <s v="NO DISPONIBLE"/>
    <s v="SI"/>
    <s v="SI"/>
    <s v="SI"/>
    <x v="29"/>
    <x v="0"/>
    <x v="1"/>
    <s v="INACTIVO"/>
    <x v="1"/>
    <m/>
    <s v="NO DISPONIBLE"/>
    <m/>
  </r>
  <r>
    <n v="243"/>
    <x v="18"/>
    <d v="2024-02-29T00:00:00"/>
    <s v="Tal-366"/>
    <x v="12"/>
    <s v="GARDNER DENVER"/>
    <x v="0"/>
    <n v="22.7"/>
    <s v="NO DISPONIBLE"/>
    <s v="SI"/>
    <s v="SI"/>
    <x v="17"/>
    <x v="0"/>
    <x v="1"/>
    <s v="INACTIVO"/>
    <x v="1"/>
    <m/>
    <s v="NO DISPONIBLE"/>
    <m/>
  </r>
  <r>
    <n v="244"/>
    <x v="6"/>
    <d v="2024-02-29T00:00:00"/>
    <s v="Tal-367"/>
    <x v="8"/>
    <s v="NO DISPONIBLE"/>
    <x v="1"/>
    <s v="SI "/>
    <s v="NO DISPONIBLE"/>
    <s v="NO DISPONIBLE"/>
    <s v="NO"/>
    <x v="0"/>
    <x v="1"/>
    <x v="0"/>
    <s v="ACTIVO"/>
    <x v="0"/>
    <s v="PARO DE COMUNIDADES"/>
    <s v="ARAUCA"/>
    <s v="ARAUCA 8"/>
  </r>
  <r>
    <n v="245"/>
    <x v="6"/>
    <d v="2024-02-29T00:00:00"/>
    <s v="Tal-385"/>
    <x v="23"/>
    <s v="NO DISPONIBLE"/>
    <x v="1"/>
    <s v="SI "/>
    <s v="NO DISPONIBLE"/>
    <s v="NO DISPONIBLE"/>
    <s v="SI "/>
    <x v="18"/>
    <x v="1"/>
    <x v="0"/>
    <s v="ACTIVO"/>
    <x v="0"/>
    <m/>
    <s v="CASANARE"/>
    <s v="PARAVARE 03"/>
  </r>
  <r>
    <n v="246"/>
    <x v="6"/>
    <d v="2024-02-29T00:00:00"/>
    <s v="Tal-388"/>
    <x v="16"/>
    <s v="NO DISPONIBLE"/>
    <x v="1"/>
    <s v="SI "/>
    <s v="NO DISPONIBLE"/>
    <s v="NO DISPONIBLE"/>
    <s v="NO"/>
    <x v="30"/>
    <x v="1"/>
    <x v="0"/>
    <s v="ACTIVO"/>
    <x v="0"/>
    <m/>
    <s v="CÓRDOBA"/>
    <s v="CN 7"/>
  </r>
  <r>
    <n v="247"/>
    <x v="6"/>
    <d v="2024-02-29T00:00:00"/>
    <s v="Tal-418"/>
    <x v="16"/>
    <s v="NO DISPONIBLE"/>
    <x v="1"/>
    <s v="SI "/>
    <s v="NO DISPONIBLE"/>
    <s v="NO DISPONIBLE"/>
    <s v="SI "/>
    <x v="16"/>
    <x v="1"/>
    <x v="0"/>
    <s v="ACTIVO"/>
    <x v="0"/>
    <m/>
    <s v="SANTANDER"/>
    <s v="LA CIRA 5032"/>
  </r>
  <r>
    <n v="248"/>
    <x v="6"/>
    <d v="2024-02-29T00:00:00"/>
    <s v="Tal-419"/>
    <x v="8"/>
    <s v="NO DISPONIBLE"/>
    <x v="1"/>
    <s v="SI "/>
    <s v="NO DISPONIBLE"/>
    <s v="NO DISPONIBLE"/>
    <s v="SI "/>
    <x v="18"/>
    <x v="1"/>
    <x v="1"/>
    <s v="INACTIVO"/>
    <x v="1"/>
    <m/>
    <s v="NO DISPONIBLE"/>
    <m/>
  </r>
  <r>
    <n v="249"/>
    <x v="6"/>
    <d v="2024-02-29T00:00:00"/>
    <s v="Tal-402"/>
    <x v="24"/>
    <s v="NO DISPONIBLE"/>
    <x v="1"/>
    <s v="SI "/>
    <s v="NO DISPONIBLE"/>
    <s v="NO DISPONIBLE"/>
    <s v="NO"/>
    <x v="0"/>
    <x v="1"/>
    <x v="1"/>
    <s v="INACTIVO"/>
    <x v="1"/>
    <m/>
    <s v="SANTANDER"/>
    <s v="Patio Top Drilling"/>
  </r>
  <r>
    <n v="250"/>
    <x v="6"/>
    <d v="2024-02-29T00:00:00"/>
    <s v="Tal-404"/>
    <x v="5"/>
    <s v="NO DISPONIBLE"/>
    <x v="1"/>
    <s v="NO DISPONIBLE"/>
    <s v="NO DISPONIBLE"/>
    <s v="NO DISPONIBLE"/>
    <s v="NO DISPONIBLE"/>
    <x v="2"/>
    <x v="2"/>
    <x v="2"/>
    <s v="NO DISPONIBLE "/>
    <x v="2"/>
    <m/>
    <s v="NO DISPONIBLE"/>
    <m/>
  </r>
  <r>
    <n v="251"/>
    <x v="6"/>
    <d v="2024-02-29T00:00:00"/>
    <s v="Tal-222"/>
    <x v="5"/>
    <s v="NO DISPONIBLE"/>
    <x v="1"/>
    <s v="NO DISPONIBLE"/>
    <s v="NO DISPONIBLE"/>
    <s v="NO DISPONIBLE"/>
    <s v="NO DISPONIBLE"/>
    <x v="2"/>
    <x v="2"/>
    <x v="2"/>
    <s v="NO DISPONIBLE "/>
    <x v="2"/>
    <m/>
    <s v="NO DISPONIBLE"/>
    <m/>
  </r>
  <r>
    <n v="252"/>
    <x v="6"/>
    <d v="2024-02-29T00:00:00"/>
    <s v="Tal-420"/>
    <x v="5"/>
    <s v="NO DISPONIBLE"/>
    <x v="1"/>
    <s v="NO DISPONIBLE"/>
    <s v="NO DISPONIBLE"/>
    <s v="NO DISPONIBLE"/>
    <s v="NO DISPONIBLE"/>
    <x v="2"/>
    <x v="1"/>
    <x v="1"/>
    <s v="INACTIVO"/>
    <x v="1"/>
    <m/>
    <s v="OFFSHORE"/>
    <m/>
  </r>
  <r>
    <n v="253"/>
    <x v="7"/>
    <d v="2024-02-29T00:00:00"/>
    <s v="Tal-223"/>
    <x v="5"/>
    <s v="NO DISPONIBLE"/>
    <x v="1"/>
    <s v="NO DISPONIBLE"/>
    <s v="NO DISPONIBLE"/>
    <s v="NO DISPONIBLE"/>
    <s v="NO DISPONIBLE"/>
    <x v="2"/>
    <x v="1"/>
    <x v="1"/>
    <s v="INACTIVO"/>
    <x v="1"/>
    <m/>
    <s v="OFFSHORE"/>
    <m/>
  </r>
  <r>
    <n v="254"/>
    <x v="7"/>
    <d v="2024-02-29T00:00:00"/>
    <s v="Tal-389"/>
    <x v="5"/>
    <s v="NO DISPONIBLE"/>
    <x v="1"/>
    <s v="NO DISPONIBLE"/>
    <s v="NO DISPONIBLE"/>
    <s v="NO DISPONIBLE"/>
    <s v="NO DISPONIBLE"/>
    <x v="2"/>
    <x v="1"/>
    <x v="1"/>
    <s v="INACTIVO"/>
    <x v="1"/>
    <m/>
    <s v="CASANARE"/>
    <m/>
  </r>
  <r>
    <n v="255"/>
    <x v="19"/>
    <d v="2024-02-29T00:00:00"/>
    <s v="RIG-1"/>
    <x v="5"/>
    <s v="NO DISPONIBLE"/>
    <x v="1"/>
    <s v="NO DISPONIBLE"/>
    <s v="NO DISPONIBLE"/>
    <s v="NO DISPONIBLE"/>
    <s v="NO DISPONIBLE"/>
    <x v="2"/>
    <x v="1"/>
    <x v="1"/>
    <s v="INACTIVO"/>
    <x v="1"/>
    <m/>
    <s v="CÓRDOBA"/>
    <m/>
  </r>
  <r>
    <n v="256"/>
    <x v="19"/>
    <d v="2024-02-29T00:00:00"/>
    <s v="Tal-226"/>
    <x v="16"/>
    <s v="NO DISPONIBLE"/>
    <x v="1"/>
    <s v="NO DISPONIBLE"/>
    <s v="NO DISPONIBLE"/>
    <s v="NO DISPONIBLE"/>
    <s v="NO DISPONIBLE"/>
    <x v="2"/>
    <x v="1"/>
    <x v="0"/>
    <s v="ACTIVO"/>
    <x v="0"/>
    <m/>
    <s v="ARAUCA"/>
    <s v="REX NE 12"/>
  </r>
  <r>
    <n v="257"/>
    <x v="19"/>
    <d v="2024-02-29T00:00:00"/>
    <s v="Tal-318"/>
    <x v="5"/>
    <s v="NO DISPONIBLE"/>
    <x v="1"/>
    <s v="NO DISPONIBLE"/>
    <s v="NO DISPONIBLE"/>
    <s v="NO DISPONIBLE"/>
    <s v="NO DISPONIBLE"/>
    <x v="2"/>
    <x v="2"/>
    <x v="2"/>
    <s v="NO DISPONIBLE "/>
    <x v="2"/>
    <m/>
    <s v="NO DISPONIBLE "/>
    <m/>
  </r>
  <r>
    <n v="258"/>
    <x v="19"/>
    <d v="2024-02-29T00:00:00"/>
    <s v="Tal-227"/>
    <x v="0"/>
    <s v="CARE INDUSTRIES "/>
    <x v="20"/>
    <s v="NO"/>
    <s v="NO"/>
    <s v="NO"/>
    <s v="NO"/>
    <x v="11"/>
    <x v="2"/>
    <x v="2"/>
    <s v="NO DISPONIBLE "/>
    <x v="2"/>
    <m/>
    <s v="NO DISPONIBLE "/>
    <m/>
  </r>
  <r>
    <n v="259"/>
    <x v="19"/>
    <d v="2024-02-29T00:00:00"/>
    <s v="Tal-228"/>
    <x v="20"/>
    <s v="NO DISPONIBLE"/>
    <x v="1"/>
    <s v="NO DISPONIBLE"/>
    <s v="NO DISPONIBLE"/>
    <s v="NO DISPONIBLE"/>
    <s v="NO DISPONIBLE"/>
    <x v="2"/>
    <x v="0"/>
    <x v="1"/>
    <s v="INACTIVO"/>
    <x v="1"/>
    <m/>
    <s v="CUNDINAMARCA"/>
    <m/>
  </r>
  <r>
    <n v="260"/>
    <x v="19"/>
    <d v="2024-02-29T00:00:00"/>
    <s v="Tal-229"/>
    <x v="5"/>
    <s v="NO DISPONIBLE"/>
    <x v="1"/>
    <s v="NO DISPONIBLE"/>
    <s v="NO DISPONIBLE"/>
    <s v="NO DISPONIBLE"/>
    <s v="NO DISPONIBLE"/>
    <x v="2"/>
    <x v="1"/>
    <x v="1"/>
    <s v="INACTIVO"/>
    <x v="1"/>
    <m/>
    <s v="CASANARE"/>
    <m/>
  </r>
  <r>
    <n v="261"/>
    <x v="19"/>
    <d v="2024-02-29T00:00:00"/>
    <s v="Tal-390"/>
    <x v="5"/>
    <s v="NO DISPONIBLE"/>
    <x v="1"/>
    <s v="NO DISPONIBLE"/>
    <s v="NO DISPONIBLE"/>
    <s v="NO DISPONIBLE"/>
    <s v="NO DISPONIBLE"/>
    <x v="2"/>
    <x v="2"/>
    <x v="2"/>
    <s v="NO DISPONIBLE "/>
    <x v="2"/>
    <m/>
    <s v="NO DISPONIBLE "/>
    <m/>
  </r>
  <r>
    <n v="262"/>
    <x v="19"/>
    <d v="2024-02-29T00:00:00"/>
    <s v="Tal-231"/>
    <x v="20"/>
    <s v="CARE INDUSTRIES "/>
    <x v="20"/>
    <s v="NO"/>
    <s v="NO"/>
    <s v="SI"/>
    <s v="NO"/>
    <x v="11"/>
    <x v="2"/>
    <x v="2"/>
    <s v="NO DISPONIBLE "/>
    <x v="2"/>
    <m/>
    <s v="NO DISPONIBLE "/>
    <m/>
  </r>
  <r>
    <n v="263"/>
    <x v="19"/>
    <d v="2024-02-29T00:00:00"/>
    <s v="Tal-224"/>
    <x v="10"/>
    <s v="NO DISPONIBLE"/>
    <x v="1"/>
    <s v="NO DISPONIBLE"/>
    <s v="NO DISPONIBLE"/>
    <s v="NO DISPONIBLE"/>
    <s v="NO DISPONIBLE"/>
    <x v="2"/>
    <x v="1"/>
    <x v="0"/>
    <s v="ACTIVO"/>
    <x v="0"/>
    <m/>
    <s v="META"/>
    <s v="PENDARE 52 H"/>
  </r>
  <r>
    <n v="264"/>
    <x v="19"/>
    <d v="2024-02-29T00:00:00"/>
    <s v="Tal-221"/>
    <x v="7"/>
    <s v="365000 LB"/>
    <x v="1"/>
    <s v="SI "/>
    <s v="NO DISPONIBLE"/>
    <s v="SI"/>
    <n v="2017"/>
    <x v="2"/>
    <x v="1"/>
    <x v="1"/>
    <s v="INACTIVO"/>
    <x v="1"/>
    <m/>
    <s v="SANTANDER"/>
    <m/>
  </r>
  <r>
    <n v="265"/>
    <x v="19"/>
    <d v="2024-02-29T00:00:00"/>
    <s v="Tal-296"/>
    <x v="5"/>
    <s v="NO DISPONIBLE "/>
    <x v="4"/>
    <s v="NO DISPONIBLE "/>
    <s v="NO DISPONIBLE "/>
    <s v="NO DISPONIBLE "/>
    <s v="NO DISPONIBLE "/>
    <x v="2"/>
    <x v="1"/>
    <x v="1"/>
    <s v="INACTIVO"/>
    <x v="1"/>
    <m/>
    <s v="CUNDINAMARCA"/>
    <m/>
  </r>
  <r>
    <n v="266"/>
    <x v="19"/>
    <d v="2024-02-29T00:00:00"/>
    <s v="Tal-421"/>
    <x v="5"/>
    <s v="NO DISPONIBLE"/>
    <x v="1"/>
    <s v="NO DISPONIBLE"/>
    <s v="NO DISPONIBLE"/>
    <s v="NO DISPONIBLE"/>
    <s v="NO DISPONIBLE"/>
    <x v="2"/>
    <x v="1"/>
    <x v="1"/>
    <s v="INACTIVO"/>
    <x v="1"/>
    <m/>
    <s v="HUILA"/>
    <m/>
  </r>
  <r>
    <n v="267"/>
    <x v="19"/>
    <d v="2024-02-29T00:00:00"/>
    <s v="Tal-422"/>
    <x v="5"/>
    <s v="NO DISPONIBLE"/>
    <x v="1"/>
    <s v="NO DISPONIBLE"/>
    <s v="NO DISPONIBLE"/>
    <s v="NO DISPONIBLE"/>
    <s v="NO DISPONIBLE"/>
    <x v="2"/>
    <x v="2"/>
    <x v="2"/>
    <s v="NO DISPONIBLE "/>
    <x v="2"/>
    <m/>
    <s v="NO DISPONIBLE "/>
    <m/>
  </r>
  <r>
    <n v="268"/>
    <x v="19"/>
    <d v="2024-02-29T00:00:00"/>
    <s v="Tal-297"/>
    <x v="5"/>
    <s v="NO DISPONIBLE"/>
    <x v="1"/>
    <s v="NO DISPONIBLE"/>
    <s v="NO DISPONIBLE"/>
    <s v="NO DISPONIBLE"/>
    <s v="NO DISPONIBLE"/>
    <x v="2"/>
    <x v="2"/>
    <x v="2"/>
    <s v="NO DISPONIBLE "/>
    <x v="2"/>
    <m/>
    <s v="NO DISPONIBLE "/>
    <m/>
  </r>
  <r>
    <n v="269"/>
    <x v="19"/>
    <d v="2024-02-29T00:00:00"/>
    <s v="Tal-298"/>
    <x v="5"/>
    <s v="NO DISPONIBLE"/>
    <x v="1"/>
    <s v="NO DISPONIBLE"/>
    <s v="NO DISPONIBLE"/>
    <s v="NO DISPONIBLE"/>
    <s v="NO DISPONIBLE"/>
    <x v="2"/>
    <x v="2"/>
    <x v="2"/>
    <s v="NO DISPONIBLE "/>
    <x v="2"/>
    <m/>
    <s v="NO DISPONIBLE "/>
    <m/>
  </r>
  <r>
    <n v="270"/>
    <x v="19"/>
    <d v="2024-02-29T00:00:00"/>
    <s v="Tal-299"/>
    <x v="5"/>
    <s v="NO DISPONIBLE"/>
    <x v="1"/>
    <s v="NO DISPONIBLE"/>
    <s v="NO DISPONIBLE"/>
    <s v="NO DISPONIBLE"/>
    <s v="NO DISPONIBLE"/>
    <x v="2"/>
    <x v="2"/>
    <x v="2"/>
    <s v="NO DISPONIBLE "/>
    <x v="2"/>
    <m/>
    <s v="NO DISPONIBLE "/>
    <m/>
  </r>
  <r>
    <n v="271"/>
    <x v="19"/>
    <d v="2024-02-29T00:00:00"/>
    <s v="Tal-300"/>
    <x v="5"/>
    <s v="NO DISPONIBLE"/>
    <x v="1"/>
    <s v="NO DISPONIBLE"/>
    <s v="NO DISPONIBLE"/>
    <s v="NO DISPONIBLE"/>
    <s v="NO DISPONIBLE"/>
    <x v="2"/>
    <x v="2"/>
    <x v="2"/>
    <s v="NO DISPONIBLE "/>
    <x v="2"/>
    <m/>
    <s v="NO DISPONIBLE "/>
    <m/>
  </r>
  <r>
    <n v="272"/>
    <x v="19"/>
    <d v="2024-02-29T00:00:00"/>
    <s v="Tal-375"/>
    <x v="5"/>
    <s v="NO DISPONIBLE"/>
    <x v="1"/>
    <s v="NO DISPONIBLE"/>
    <s v="NO DISPONIBLE"/>
    <s v="NO DISPONIBLE"/>
    <s v="NO DISPONIBLE"/>
    <x v="2"/>
    <x v="2"/>
    <x v="2"/>
    <s v="NO DISPONIBLE "/>
    <x v="2"/>
    <m/>
    <s v="NO DISPONIBLE "/>
    <m/>
  </r>
  <r>
    <n v="273"/>
    <x v="19"/>
    <d v="2024-02-29T00:00:00"/>
    <s v="Tal-376"/>
    <x v="4"/>
    <s v="IDECO"/>
    <x v="14"/>
    <s v="NO"/>
    <s v="SI"/>
    <s v="SI"/>
    <s v="SI"/>
    <x v="3"/>
    <x v="0"/>
    <x v="1"/>
    <s v="INACTIVO"/>
    <x v="1"/>
    <s v="MANTENIMIENTO "/>
    <s v="HUILA"/>
    <m/>
  </r>
  <r>
    <n v="274"/>
    <x v="19"/>
    <d v="2024-02-29T00:00:00"/>
    <s v="Tal-377"/>
    <x v="4"/>
    <s v="IDECO"/>
    <x v="14"/>
    <s v="NO"/>
    <s v="SI"/>
    <s v="SI"/>
    <s v="SI"/>
    <x v="3"/>
    <x v="0"/>
    <x v="1"/>
    <s v="INACTIVO"/>
    <x v="1"/>
    <s v="MANTENIMIENTO "/>
    <s v="HUILA"/>
    <m/>
  </r>
  <r>
    <n v="275"/>
    <x v="20"/>
    <d v="2024-03-31T00:00:00"/>
    <s v="Tal-368"/>
    <x v="0"/>
    <s v="FALCON/ONPOINT"/>
    <x v="14"/>
    <s v="NO"/>
    <s v="SI"/>
    <s v="SI"/>
    <s v="SI"/>
    <x v="8"/>
    <x v="0"/>
    <x v="0"/>
    <s v="ACTIVO"/>
    <x v="0"/>
    <m/>
    <s v="META"/>
    <m/>
  </r>
  <r>
    <n v="276"/>
    <x v="20"/>
    <d v="2024-03-31T00:00:00"/>
    <s v="Tal-378"/>
    <x v="11"/>
    <s v="FALCON/ONPOINT"/>
    <x v="14"/>
    <s v="NO"/>
    <s v="SI"/>
    <s v="SI"/>
    <s v="SI"/>
    <x v="8"/>
    <x v="0"/>
    <x v="0"/>
    <s v="ACTIVO"/>
    <x v="0"/>
    <m/>
    <s v="HUILA"/>
    <m/>
  </r>
  <r>
    <n v="277"/>
    <x v="20"/>
    <d v="2024-02-29T00:00:00"/>
    <s v="Tal-379"/>
    <x v="4"/>
    <s v="IDECO"/>
    <x v="14"/>
    <s v="NO"/>
    <s v="SI"/>
    <s v="SI"/>
    <s v="SI"/>
    <x v="15"/>
    <x v="0"/>
    <x v="1"/>
    <s v="INACTIVO"/>
    <x v="1"/>
    <s v="MANTENIMIENTO "/>
    <s v="HUILA"/>
    <m/>
  </r>
  <r>
    <n v="278"/>
    <x v="20"/>
    <d v="2024-03-31T00:00:00"/>
    <s v="Tal-380"/>
    <x v="11"/>
    <s v="FALCON/ONPOINT"/>
    <x v="14"/>
    <s v="NO"/>
    <s v="SI"/>
    <s v="SI"/>
    <s v="SI"/>
    <x v="19"/>
    <x v="0"/>
    <x v="0"/>
    <s v="ACTIVO"/>
    <x v="0"/>
    <m/>
    <s v="HUILA"/>
    <m/>
  </r>
  <r>
    <n v="279"/>
    <x v="20"/>
    <d v="2024-03-31T00:00:00"/>
    <s v="Tal-381"/>
    <x v="20"/>
    <s v="FALCON/ONPOINT"/>
    <x v="14"/>
    <s v="NO"/>
    <s v="SI"/>
    <s v="SI"/>
    <s v="SI"/>
    <x v="11"/>
    <x v="0"/>
    <x v="0"/>
    <s v="ACTIVO"/>
    <x v="0"/>
    <m/>
    <s v="HUILA"/>
    <m/>
  </r>
  <r>
    <n v="280"/>
    <x v="20"/>
    <d v="2024-03-31T00:00:00"/>
    <s v="Tal-382"/>
    <x v="0"/>
    <s v="FALCON/ONPOINT"/>
    <x v="14"/>
    <s v="NO"/>
    <s v="SI"/>
    <s v="SI"/>
    <s v="NO DISPONIBLE"/>
    <x v="5"/>
    <x v="0"/>
    <x v="0"/>
    <s v="ACTIVO"/>
    <x v="0"/>
    <m/>
    <s v="HUILA"/>
    <m/>
  </r>
  <r>
    <n v="281"/>
    <x v="20"/>
    <d v="2024-03-31T00:00:00"/>
    <s v="Tal-383"/>
    <x v="0"/>
    <s v="FALCON/ONPOINT"/>
    <x v="14"/>
    <s v="NO"/>
    <s v="SI"/>
    <s v="SI"/>
    <s v="NO DISPONIBLE"/>
    <x v="5"/>
    <x v="0"/>
    <x v="0"/>
    <s v="ACTIVO"/>
    <x v="0"/>
    <m/>
    <s v="META"/>
    <m/>
  </r>
  <r>
    <n v="282"/>
    <x v="20"/>
    <d v="2024-03-31T00:00:00"/>
    <s v="Tal-384"/>
    <x v="0"/>
    <s v="FALCON/ONPOINT"/>
    <x v="14"/>
    <s v="NO"/>
    <s v="SI"/>
    <s v="SI"/>
    <s v="NO DISPONIBLE"/>
    <x v="17"/>
    <x v="0"/>
    <x v="0"/>
    <s v="ACTIVO"/>
    <x v="0"/>
    <m/>
    <s v="HUILA"/>
    <m/>
  </r>
  <r>
    <n v="283"/>
    <x v="20"/>
    <d v="2024-03-31T00:00:00"/>
    <s v="Tal-385"/>
    <x v="20"/>
    <s v="FALCON/ONPOINT"/>
    <x v="14"/>
    <s v="NO"/>
    <s v="SI"/>
    <s v="SI"/>
    <s v="NO DISPONIBLE"/>
    <x v="9"/>
    <x v="0"/>
    <x v="0"/>
    <s v="ACTIVO"/>
    <x v="0"/>
    <m/>
    <s v="META"/>
    <m/>
  </r>
  <r>
    <n v="284"/>
    <x v="20"/>
    <d v="2024-02-29T00:00:00"/>
    <s v="Tal-386"/>
    <x v="5"/>
    <s v="NO DISPONIBLE"/>
    <x v="1"/>
    <s v="NO DISPONIBLE"/>
    <s v="NO DISPONIBLE"/>
    <s v="NO DISPONIBLE"/>
    <s v="NO DISPONIBLE"/>
    <x v="2"/>
    <x v="1"/>
    <x v="1"/>
    <s v="INACTIVO"/>
    <x v="1"/>
    <m/>
    <s v="CÓRDOBA"/>
    <m/>
  </r>
  <r>
    <n v="285"/>
    <x v="20"/>
    <d v="2024-02-29T00:00:00"/>
    <s v="Tal-387"/>
    <x v="5"/>
    <s v="NO DISPONIBLE"/>
    <x v="1"/>
    <s v="NO DISPONIBLE"/>
    <s v="NO DISPONIBLE"/>
    <s v="NO DISPONIBLE"/>
    <s v="NO DISPONIBLE"/>
    <x v="2"/>
    <x v="1"/>
    <x v="1"/>
    <s v="INACTIVO"/>
    <x v="1"/>
    <m/>
    <s v="BOYACÁ"/>
    <m/>
  </r>
  <r>
    <n v="286"/>
    <x v="21"/>
    <d v="2024-02-29T00:00:00"/>
    <s v="Tal-389"/>
    <x v="5"/>
    <s v="NO DISPONIBLE"/>
    <x v="1"/>
    <s v="NO DISPONIBLE"/>
    <s v="NO DISPONIBLE"/>
    <s v="NO DISPONIBLE"/>
    <s v="NO DISPONIBLE"/>
    <x v="2"/>
    <x v="1"/>
    <x v="1"/>
    <s v="INACTIVO"/>
    <x v="1"/>
    <m/>
    <s v="SANTANDER"/>
    <m/>
  </r>
  <r>
    <n v="287"/>
    <x v="22"/>
    <d v="2024-02-29T00:00:00"/>
    <s v="Tal-400"/>
    <x v="5"/>
    <s v="NO DISPONIBLE "/>
    <x v="4"/>
    <s v="NO DISPONIBLE "/>
    <s v="NO DISPONIBLE "/>
    <s v="NO DISPONIBLE "/>
    <s v="NO DISPONIBLE "/>
    <x v="2"/>
    <x v="2"/>
    <x v="2"/>
    <s v="NO DISPONIBLE "/>
    <x v="2"/>
    <m/>
    <s v="NO DISPONIBLE "/>
    <m/>
  </r>
  <r>
    <n v="288"/>
    <x v="23"/>
    <d v="2024-02-29T00:00:00"/>
    <s v="Tal-401"/>
    <x v="7"/>
    <s v="NO DISPONIBLE "/>
    <x v="4"/>
    <s v="NO DISPONIBLE "/>
    <s v="NO DISPONIBLE "/>
    <s v="NO DISPONIBLE "/>
    <s v="NO DISPONIBLE "/>
    <x v="2"/>
    <x v="1"/>
    <x v="1"/>
    <s v="INACTIVO"/>
    <x v="1"/>
    <m/>
    <s v="CÓRDOBA"/>
    <m/>
  </r>
  <r>
    <n v="289"/>
    <x v="24"/>
    <d v="2024-02-29T00:00:00"/>
    <s v="Tal-1"/>
    <x v="5"/>
    <s v="NO DISPONIBLE"/>
    <x v="1"/>
    <s v="NO DISPONIBLE"/>
    <s v="NO DISPONIBLE"/>
    <s v="NO DISPONIBLE"/>
    <s v="NO DISPONIBLE"/>
    <x v="2"/>
    <x v="1"/>
    <x v="1"/>
    <s v="INACTIVO"/>
    <x v="1"/>
    <m/>
    <s v="GUAJIRA"/>
    <m/>
  </r>
  <r>
    <n v="290"/>
    <x v="25"/>
    <d v="2024-02-29T00:00:00"/>
    <s v="Tal-0"/>
    <x v="5"/>
    <s v="NO DISPONIBLE"/>
    <x v="1"/>
    <s v="NO DISPONIBLE"/>
    <s v="NO DISPONIBLE"/>
    <s v="NO DISPONIBLE"/>
    <s v="NO DISPONIBLE"/>
    <x v="2"/>
    <x v="1"/>
    <x v="1"/>
    <s v="INACTIVO"/>
    <x v="1"/>
    <m/>
    <s v="TOLIMA"/>
    <m/>
  </r>
  <r>
    <n v="291"/>
    <x v="0"/>
    <d v="2024-03-31T00:00:00"/>
    <s v="Tal-1990"/>
    <x v="0"/>
    <s v="IDECO"/>
    <x v="0"/>
    <s v="NO"/>
    <s v="SI"/>
    <s v="SI"/>
    <s v="SI"/>
    <x v="22"/>
    <x v="0"/>
    <x v="0"/>
    <s v="ACTIVO"/>
    <x v="0"/>
    <m/>
    <s v="BOLIVAR"/>
    <s v="CANTAGALLO"/>
  </r>
  <r>
    <n v="292"/>
    <x v="0"/>
    <d v="2024-02-29T00:00:00"/>
    <s v="Tal-1991"/>
    <x v="0"/>
    <s v="TAYLOR"/>
    <x v="0"/>
    <s v="NO"/>
    <s v="SI"/>
    <s v="SI"/>
    <s v="SI"/>
    <x v="7"/>
    <x v="0"/>
    <x v="1"/>
    <s v="INACTIVO"/>
    <x v="1"/>
    <m/>
    <s v="CASANARE"/>
    <m/>
  </r>
  <r>
    <n v="293"/>
    <x v="0"/>
    <d v="2024-02-29T00:00:00"/>
    <s v="Tal-1992"/>
    <x v="4"/>
    <s v="FRANKS"/>
    <x v="0"/>
    <s v="NO"/>
    <s v="SI"/>
    <s v="SI"/>
    <s v="SI"/>
    <x v="3"/>
    <x v="0"/>
    <x v="1"/>
    <s v="INACTIVO"/>
    <x v="1"/>
    <m/>
    <s v="SANTANDER"/>
    <m/>
  </r>
  <r>
    <n v="294"/>
    <x v="0"/>
    <d v="2024-03-31T00:00:00"/>
    <s v="Tal-1993"/>
    <x v="7"/>
    <s v="LOADCRAFT"/>
    <x v="0"/>
    <s v="NO"/>
    <s v="SI"/>
    <s v="SI"/>
    <s v="SI"/>
    <x v="28"/>
    <x v="0"/>
    <x v="0"/>
    <s v="ACTIVO"/>
    <x v="0"/>
    <m/>
    <s v="NORTE DE SANTANDER"/>
    <s v="ORIPAYA"/>
  </r>
  <r>
    <n v="295"/>
    <x v="6"/>
    <d v="2024-03-31T00:00:00"/>
    <s v="Tal-1994"/>
    <x v="25"/>
    <s v="NO DISPONIBLE"/>
    <x v="1"/>
    <s v="NO DISPONIBLE"/>
    <s v="NO DISPONIBLE"/>
    <s v="SI"/>
    <s v="NO DISPONIBLE"/>
    <x v="12"/>
    <x v="0"/>
    <x v="0"/>
    <s v="ACTIVO"/>
    <x v="0"/>
    <m/>
    <s v="HUILA"/>
    <s v="PALERMO"/>
  </r>
  <r>
    <n v="296"/>
    <x v="14"/>
    <d v="2024-02-29T00:00:00"/>
    <s v="Tal-1995"/>
    <x v="0"/>
    <s v="NO DISPONIBLE "/>
    <x v="4"/>
    <s v="SI "/>
    <s v="NO DISPONIBLE "/>
    <s v="SI"/>
    <s v="NO"/>
    <x v="2"/>
    <x v="2"/>
    <x v="4"/>
    <s v="NO DISPONIBLE "/>
    <x v="2"/>
    <s v="IMPORTACIÓN AGOSTO 2024"/>
    <s v="NO DISPONIBLE "/>
    <m/>
  </r>
  <r>
    <n v="297"/>
    <x v="19"/>
    <d v="2024-02-29T00:00:00"/>
    <s v="NO DISPONIBLE "/>
    <x v="16"/>
    <s v="NO DISPONIBLE"/>
    <x v="1"/>
    <s v="SI "/>
    <s v="NO DISPONIBLE"/>
    <s v="NO DISPONIBLE"/>
    <s v="SI "/>
    <x v="16"/>
    <x v="1"/>
    <x v="1"/>
    <s v="INACTIVO"/>
    <x v="1"/>
    <m/>
    <s v="CUNDINAMARCA"/>
    <m/>
  </r>
  <r>
    <n v="298"/>
    <x v="23"/>
    <d v="2024-02-29T00:00:00"/>
    <s v="Tal-1996"/>
    <x v="8"/>
    <s v="NO DISPONIBLE "/>
    <x v="4"/>
    <s v="SÍ"/>
    <s v="NO DISPONIBLE"/>
    <s v="NO"/>
    <s v="SI"/>
    <x v="11"/>
    <x v="1"/>
    <x v="1"/>
    <s v="INACTIVO"/>
    <x v="1"/>
    <m/>
    <s v="META"/>
    <m/>
  </r>
  <r>
    <n v="299"/>
    <x v="23"/>
    <d v="2024-02-29T00:00:00"/>
    <s v="Tal-1997"/>
    <x v="22"/>
    <s v="NO DISPONIBLE "/>
    <x v="17"/>
    <n v="3000"/>
    <s v="NO DISPONIBLE "/>
    <s v="NO"/>
    <s v="NO"/>
    <x v="11"/>
    <x v="0"/>
    <x v="1"/>
    <s v="INACTIVO"/>
    <x v="1"/>
    <m/>
    <s v="CASANARE"/>
    <m/>
  </r>
  <r>
    <n v="300"/>
    <x v="1"/>
    <d v="2024-03-31T00:00:00"/>
    <s v="Tal-1998"/>
    <x v="3"/>
    <s v="CROWN DUKE"/>
    <x v="1"/>
    <s v="NO DISPONIBLE"/>
    <s v="12.000 LB.FT"/>
    <s v="SI"/>
    <s v="NO"/>
    <x v="7"/>
    <x v="0"/>
    <x v="0"/>
    <s v="ACTIVO"/>
    <x v="0"/>
    <m/>
    <s v="META"/>
    <m/>
  </r>
  <r>
    <n v="301"/>
    <x v="6"/>
    <d v="2024-02-29T00:00:00"/>
    <s v="Tal-1999"/>
    <x v="22"/>
    <s v="FLUSH BY"/>
    <x v="1"/>
    <n v="22.7"/>
    <s v="NO DISPONIBLE"/>
    <s v="SI"/>
    <s v="NO"/>
    <x v="6"/>
    <x v="0"/>
    <x v="1"/>
    <s v="INACTIVO"/>
    <x v="1"/>
    <m/>
    <s v="NO DISPONIBLE "/>
    <m/>
  </r>
  <r>
    <n v="302"/>
    <x v="13"/>
    <d v="2024-03-31T00:00:00"/>
    <s v="Tal-2000"/>
    <x v="8"/>
    <s v="NO DISPONIBLE"/>
    <x v="21"/>
    <n v="24.5"/>
    <s v="SI"/>
    <s v="SI"/>
    <s v="SI"/>
    <x v="0"/>
    <x v="1"/>
    <x v="1"/>
    <s v="INACTIVO"/>
    <x v="1"/>
    <m/>
    <s v="CASANARE"/>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r>
    <m/>
    <x v="26"/>
    <m/>
    <m/>
    <x v="26"/>
    <m/>
    <x v="22"/>
    <m/>
    <m/>
    <m/>
    <m/>
    <x v="31"/>
    <x v="4"/>
    <x v="5"/>
    <m/>
    <x v="5"/>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3">
  <r>
    <n v="1"/>
    <n v="44531"/>
    <d v="2024-03-31T00:00:00"/>
    <s v="Tal-2"/>
    <x v="0"/>
    <s v="DRAGON"/>
    <s v="CONVENCIONAL"/>
    <s v="NO"/>
    <s v="SI"/>
    <s v="SI"/>
    <s v="SI"/>
    <n v="2014"/>
    <s v="WORKOVER"/>
    <s v="CONTRATO"/>
    <s v="ACTIVO"/>
    <s v="OPERANDO"/>
    <m/>
    <s v="BOLIVAR"/>
    <s v="CANTAGALLO"/>
  </r>
  <r>
    <n v="2"/>
    <n v="44531"/>
    <d v="2024-03-31T00:00:00"/>
    <s v="Tal-3"/>
    <x v="0"/>
    <s v="LOADCRAFT"/>
    <s v="CONVENCIONAL"/>
    <s v="NO"/>
    <s v="SI"/>
    <s v="SI"/>
    <n v="2014"/>
    <n v="2007"/>
    <s v="WORKOVER"/>
    <s v="CONTRATO"/>
    <s v="ACTIVO"/>
    <s v="OPERANDO"/>
    <m/>
    <s v="CASANARE"/>
    <s v="LLANOS 34"/>
  </r>
  <r>
    <n v="3"/>
    <n v="44531"/>
    <d v="2024-03-31T00:00:00"/>
    <s v="Tal-5"/>
    <x v="1"/>
    <s v="COOPER"/>
    <s v="CONVENCIONAL"/>
    <s v="NO"/>
    <s v="SI"/>
    <s v="SI"/>
    <s v="SI"/>
    <s v="NO DISPONIBLE"/>
    <s v="WORKOVER"/>
    <s v="CONTRATO"/>
    <s v="ACTIVO"/>
    <s v="OPERANDO"/>
    <m/>
    <s v="SANTANDER"/>
    <s v="CAMPO LISAMA"/>
  </r>
  <r>
    <n v="4"/>
    <n v="44531"/>
    <d v="2024-03-31T00:00:00"/>
    <s v="Tal-327"/>
    <x v="0"/>
    <s v="LOADCRAFT"/>
    <s v="CONVENCIONAL"/>
    <s v="NO"/>
    <s v="SI"/>
    <s v="SI"/>
    <n v="2014"/>
    <n v="2007"/>
    <s v="WORKOVER"/>
    <s v="CONTRATO"/>
    <s v="ACTIVO"/>
    <s v="OPERANDO"/>
    <m/>
    <s v="CASANARE"/>
    <s v="LLANOS 34"/>
  </r>
  <r>
    <n v="5"/>
    <n v="44531"/>
    <d v="2024-03-31T00:00:00"/>
    <s v="Tal-350"/>
    <x v="0"/>
    <s v="LOADCRAFT"/>
    <s v="CONVENCIONAL"/>
    <s v="NO"/>
    <s v="SI"/>
    <s v="SI"/>
    <s v="SI"/>
    <n v="2014"/>
    <s v="WORKOVER"/>
    <s v="CONTRATO"/>
    <s v="ACTIVO"/>
    <s v="OPERANDO"/>
    <m/>
    <s v="SANTANDER"/>
    <s v="BONANZA"/>
  </r>
  <r>
    <n v="6"/>
    <n v="44531"/>
    <d v="2024-03-31T00:00:00"/>
    <s v="Tal-351"/>
    <x v="2"/>
    <s v="LOADCRAFT"/>
    <s v="CONVENCIONAL"/>
    <s v="NO"/>
    <s v="SI"/>
    <s v="SI"/>
    <s v="SI"/>
    <n v="2014"/>
    <s v="WORKOVER"/>
    <s v="CONTRATO"/>
    <s v="ACTIVO"/>
    <s v="OPERANDO"/>
    <m/>
    <s v="CASANARE"/>
    <s v="LLANOS 34"/>
  </r>
  <r>
    <n v="7"/>
    <n v="44531"/>
    <d v="2024-03-31T00:00:00"/>
    <s v="Tal-6"/>
    <x v="3"/>
    <s v="WILSON"/>
    <s v="CONVENCIONAL"/>
    <s v="NO"/>
    <s v="SI"/>
    <s v="SI"/>
    <n v="2019"/>
    <n v="1984"/>
    <s v="WORKOVER"/>
    <s v="CONTRATO"/>
    <s v="ACTIVO"/>
    <s v="OPERANDO"/>
    <m/>
    <s v="CASANARE"/>
    <s v="LLANOS 34"/>
  </r>
  <r>
    <n v="8"/>
    <n v="44652"/>
    <d v="2024-03-31T00:00:00"/>
    <s v="Tal-9"/>
    <x v="4"/>
    <s v="IDECO H 35"/>
    <s v="NO DISPONIBLE"/>
    <s v="NO DISPONIBLE"/>
    <s v="12.000 LB.FT"/>
    <s v="SI"/>
    <s v="SI"/>
    <n v="2012"/>
    <s v="WORKOVER"/>
    <s v="CONTRATO"/>
    <s v="ACTIVO"/>
    <s v="OPERANDO"/>
    <m/>
    <s v="SANTANDER"/>
    <m/>
  </r>
  <r>
    <n v="9"/>
    <n v="44652"/>
    <d v="2024-03-31T00:00:00"/>
    <s v="Tal-8"/>
    <x v="4"/>
    <s v="IDECO H 35"/>
    <s v="NO DISPONIBLE"/>
    <s v="NO DISPONIBLE"/>
    <s v="12.000 LB.FT"/>
    <s v="SI"/>
    <s v="SI"/>
    <n v="2012"/>
    <s v="WORKOVER"/>
    <s v="CONTRATO"/>
    <s v="ACTIVO"/>
    <s v="OPERANDO"/>
    <m/>
    <s v="SANTANDER"/>
    <m/>
  </r>
  <r>
    <n v="10"/>
    <n v="44652"/>
    <d v="2024-03-31T00:00:00"/>
    <s v="Tal-10"/>
    <x v="4"/>
    <s v="IDECO H 35"/>
    <s v="NO DISPONIBLE"/>
    <s v="NO DISPONIBLE"/>
    <s v="12.000 LB.FT"/>
    <s v="SI"/>
    <s v="SI"/>
    <n v="2012"/>
    <s v="WORKOVER"/>
    <s v="CONTRATO"/>
    <s v="ACTIVO"/>
    <s v="OPERANDO"/>
    <m/>
    <s v="SANTANDER"/>
    <m/>
  </r>
  <r>
    <n v="11"/>
    <n v="44652"/>
    <d v="2024-02-29T00:00:00"/>
    <s v="Tal-7"/>
    <x v="4"/>
    <s v="IDECO H 35"/>
    <s v="NO DISPONIBLE"/>
    <s v="NO DISPONIBLE"/>
    <s v="12.000 LB.FT"/>
    <s v="SI"/>
    <s v="SI"/>
    <n v="2012"/>
    <s v="WORKOVER"/>
    <s v="LIBRE"/>
    <s v="INACTIVO"/>
    <s v="NO OPERANDO"/>
    <s v="SUSPENDIDO"/>
    <s v="SANTANDER"/>
    <s v="BASE BARRANCABERMEJA"/>
  </r>
  <r>
    <n v="12"/>
    <n v="44652"/>
    <d v="2024-02-29T00:00:00"/>
    <s v="Tal-307"/>
    <x v="4"/>
    <s v="IDECO H 35"/>
    <s v="NO DISPONIBLE"/>
    <s v="NO DISPONIBLE"/>
    <s v="12.000 LB.FT"/>
    <s v="SI"/>
    <s v="SI"/>
    <n v="2013"/>
    <s v="WORKOVER"/>
    <s v="LIBRE"/>
    <s v="INACTIVO"/>
    <s v="NO OPERANDO"/>
    <m/>
    <s v="SANTANDER"/>
    <m/>
  </r>
  <r>
    <n v="13"/>
    <n v="44652"/>
    <d v="2024-03-31T00:00:00"/>
    <s v="Tal-37"/>
    <x v="0"/>
    <s v="LOADCRAFT"/>
    <s v="NO DISPONIBLE"/>
    <s v="NO DISPONIBLE"/>
    <s v="9.000 LB.FT"/>
    <s v="SI"/>
    <s v="NO"/>
    <n v="2012"/>
    <s v="WORKOVER"/>
    <s v="CONTRATO"/>
    <s v="ACTIVO"/>
    <s v="OPERANDO"/>
    <m/>
    <s v="META"/>
    <m/>
  </r>
  <r>
    <n v="14"/>
    <n v="44652"/>
    <d v="2024-03-31T00:00:00"/>
    <s v="Tal-266"/>
    <x v="0"/>
    <s v="LOADCRAFT"/>
    <s v="NO DISPONIBLE"/>
    <s v="NO DISPONIBLE"/>
    <s v="9.000 LB.FT"/>
    <s v="SI"/>
    <s v="NO"/>
    <n v="2012"/>
    <s v="WORKOVER"/>
    <s v="CONTRATO"/>
    <s v="ACTIVO"/>
    <s v="OPERANDO"/>
    <m/>
    <s v="META"/>
    <m/>
  </r>
  <r>
    <n v="15"/>
    <n v="44652"/>
    <d v="2024-03-31T00:00:00"/>
    <s v="Tal-332"/>
    <x v="0"/>
    <s v="SERVICE KING"/>
    <s v="NO DISPONIBLE"/>
    <s v="NO DISPONIBLE"/>
    <s v="9.000 LB.FT"/>
    <s v="SI"/>
    <s v="NO"/>
    <n v="2012"/>
    <s v="WORKOVER"/>
    <s v="CONTRATO"/>
    <s v="ACTIVO"/>
    <s v="OPERANDO"/>
    <m/>
    <s v="META"/>
    <m/>
  </r>
  <r>
    <n v="16"/>
    <n v="44652"/>
    <d v="2024-03-31T00:00:00"/>
    <s v="Tal-342"/>
    <x v="0"/>
    <s v="LOADCRAFT"/>
    <s v="NO DISPONIBLE"/>
    <s v="NO DISPONIBLE"/>
    <s v="12.000 LB.FT"/>
    <s v="SI"/>
    <s v="NO"/>
    <n v="2013"/>
    <s v="WORKOVER"/>
    <s v="CONTRATO"/>
    <s v="ACTIVO"/>
    <s v="OPERANDO"/>
    <m/>
    <s v="CESAR"/>
    <s v="CACHIRA 1A"/>
  </r>
  <r>
    <n v="17"/>
    <n v="44652"/>
    <d v="2024-03-31T00:00:00"/>
    <s v="Tal-345"/>
    <x v="0"/>
    <s v="LOADCRAFT"/>
    <s v="NO DISPONIBLE"/>
    <s v="NO DISPONIBLE"/>
    <s v="12.000 LB.FT"/>
    <s v="SI"/>
    <s v="NO"/>
    <n v="2013"/>
    <s v="WORKOVER"/>
    <s v="CONTRATO"/>
    <s v="ACTIVO"/>
    <s v="OPERANDO"/>
    <m/>
    <s v="META"/>
    <s v="CASTILLA 715"/>
  </r>
  <r>
    <n v="18"/>
    <n v="44652"/>
    <d v="2024-03-31T00:00:00"/>
    <s v="Tal-346"/>
    <x v="0"/>
    <s v="LOADCRAFT"/>
    <s v="NO DISPONIBLE"/>
    <s v="NO DISPONIBLE"/>
    <s v="12.000 LB.FT"/>
    <s v="SI"/>
    <s v="NO"/>
    <n v="2013"/>
    <s v="WORKOVER"/>
    <s v="CONTRATO"/>
    <s v="ACTIVO"/>
    <s v="OPERANDO"/>
    <m/>
    <s v="CASANARE"/>
    <m/>
  </r>
  <r>
    <n v="19"/>
    <n v="44652"/>
    <d v="2024-03-31T00:00:00"/>
    <s v="Tal-347"/>
    <x v="0"/>
    <s v="LOADCRAFT"/>
    <s v="NO DISPONIBLE"/>
    <s v="NO DISPONIBLE"/>
    <s v="12.000 LB.FT"/>
    <s v="SI"/>
    <s v="NO"/>
    <n v="2013"/>
    <s v="WORKOVER"/>
    <s v="CONTRATO"/>
    <s v="ACTIVO"/>
    <s v="OPERANDO"/>
    <m/>
    <s v="META"/>
    <m/>
  </r>
  <r>
    <n v="20"/>
    <n v="44652"/>
    <d v="2024-03-31T00:00:00"/>
    <s v="Tal-343"/>
    <x v="0"/>
    <s v="LOADCRAFT"/>
    <s v="NO DISPONIBLE"/>
    <s v="NO DISPONIBLE"/>
    <s v="12.000 LB.FT"/>
    <s v="SI"/>
    <s v="NO"/>
    <n v="2013"/>
    <s v="WORKOVER"/>
    <s v="CONTRATO"/>
    <s v="ACTIVO"/>
    <s v="OPERANDO"/>
    <m/>
    <s v="META"/>
    <m/>
  </r>
  <r>
    <n v="21"/>
    <n v="44652"/>
    <d v="2024-03-31T00:00:00"/>
    <s v="Tal-371"/>
    <x v="0"/>
    <s v="SERVICE KING"/>
    <s v="NO DISPONIBLE"/>
    <s v="NO DISPONIBLE"/>
    <s v="9.000 LB FT"/>
    <s v="SI"/>
    <s v="NO"/>
    <n v="2007"/>
    <s v="WORKOVER"/>
    <s v="CONTRATO"/>
    <s v="ACTIVO"/>
    <s v="OPERANDO"/>
    <m/>
    <s v="META"/>
    <s v="TEJÓN 1"/>
  </r>
  <r>
    <n v="22"/>
    <n v="44652"/>
    <d v="2024-03-31T00:00:00"/>
    <s v="Tal-372"/>
    <x v="0"/>
    <s v="SERVICE KING"/>
    <s v="NO DISPONIBLE"/>
    <s v="NO DISPONIBLE"/>
    <s v="12.000 LB.FT"/>
    <s v="SI"/>
    <s v="NO"/>
    <n v="2012"/>
    <s v="WORKOVER"/>
    <s v="CONTRATO"/>
    <s v="ACTIVO"/>
    <s v="OPERANDO"/>
    <m/>
    <s v="META"/>
    <m/>
  </r>
  <r>
    <n v="23"/>
    <n v="44652"/>
    <d v="2024-02-29T00:00:00"/>
    <s v="Tal-373"/>
    <x v="0"/>
    <s v="CROWN DUKE"/>
    <s v="NO DISPONIBLE"/>
    <s v="NO DISPONIBLE"/>
    <s v="12.000 LB.FT"/>
    <s v="SI"/>
    <s v="NO"/>
    <n v="2005"/>
    <s v="WORKOVER"/>
    <s v="LIBRE"/>
    <s v="INACTIVO"/>
    <s v="NO OPERANDO"/>
    <s v="ALISTAMIENTO"/>
    <s v="META"/>
    <s v="BASE ACACIAS"/>
  </r>
  <r>
    <n v="24"/>
    <n v="43922"/>
    <d v="2024-03-31T00:00:00"/>
    <s v="NO DISPONIBLE"/>
    <x v="5"/>
    <s v="NO DISPONIBLE"/>
    <s v="NO DISPONIBLE"/>
    <s v="NO DISPONIBLE"/>
    <s v="NO DISPONIBLE"/>
    <s v="NO DISPONIBLE"/>
    <s v="NO DISPONIBLE"/>
    <s v="NO DISPONIBLE"/>
    <s v="WORKOVER"/>
    <s v="CONTRATO"/>
    <s v="ACTIVO"/>
    <s v="OPERANDO"/>
    <m/>
    <s v="ANTIOQUIA"/>
    <s v="CASABE"/>
  </r>
  <r>
    <n v="25"/>
    <n v="43922"/>
    <d v="2024-03-31T00:00:00"/>
    <s v="NO DISPONIBLE"/>
    <x v="5"/>
    <s v="NO DISPONIBLE"/>
    <s v="NO DISPONIBLE"/>
    <s v="NO DISPONIBLE"/>
    <s v="NO DISPONIBLE"/>
    <s v="NO DISPONIBLE"/>
    <s v="NO DISPONIBLE"/>
    <s v="NO DISPONIBLE"/>
    <s v="WORKOVER"/>
    <s v="CONTRATO"/>
    <s v="ACTIVO"/>
    <s v="OPERANDO"/>
    <m/>
    <s v="ANTIOQUIA"/>
    <s v="CASABE"/>
  </r>
  <r>
    <n v="26"/>
    <n v="43922"/>
    <d v="2024-03-31T00:00:00"/>
    <s v="NO DISPONIBLE"/>
    <x v="6"/>
    <s v="FRANK"/>
    <s v="NO DISPONIBLE"/>
    <s v="NO DISPONIBLE"/>
    <s v="NO DISPONIBLE"/>
    <s v="NO"/>
    <s v="NO"/>
    <s v="NO DISPONIBLE"/>
    <s v="WORKOVER"/>
    <s v="CONTRATO"/>
    <s v="ACTIVO"/>
    <s v="OPERANDO"/>
    <m/>
    <s v="SANTANDER"/>
    <s v="CAMPO LLANITO"/>
  </r>
  <r>
    <n v="27"/>
    <n v="43922"/>
    <d v="2024-03-31T00:00:00"/>
    <s v="NO DISPONIBLE"/>
    <x v="6"/>
    <s v="FRANK"/>
    <s v="NO DISPONIBLE"/>
    <s v="NO DISPONIBLE"/>
    <s v="NO DISPONIBLE"/>
    <s v="NO"/>
    <s v="NO"/>
    <s v="NO DISPONIBLE"/>
    <s v="WORKOVER"/>
    <s v="CONTRATO"/>
    <s v="ACTIVO"/>
    <s v="OPERANDO"/>
    <m/>
    <s v="SANTANDER"/>
    <s v="CAMPO LLANITO"/>
  </r>
  <r>
    <n v="28"/>
    <n v="43922"/>
    <d v="2024-02-29T00:00:00"/>
    <s v="NO DISPONIBLE"/>
    <x v="5"/>
    <s v="NO DISPONIBLE"/>
    <s v="NO DISPONIBLE"/>
    <s v="NO DISPONIBLE"/>
    <s v="NO DISPONIBLE"/>
    <s v="NO DISPONIBLE"/>
    <s v="NO DISPONIBLE"/>
    <s v="NO DISPONIBLE"/>
    <s v="WORKOVER"/>
    <s v="LIBRE"/>
    <s v="INACTIVO"/>
    <s v="NO OPERANDO"/>
    <m/>
    <s v="NO DISPONIBLE"/>
    <m/>
  </r>
  <r>
    <n v="29"/>
    <n v="43922"/>
    <d v="2024-02-29T00:00:00"/>
    <s v="NO DISPONIBLE"/>
    <x v="5"/>
    <s v="NO DISPONIBLE"/>
    <s v="NO DISPONIBLE"/>
    <s v="NO DISPONIBLE"/>
    <s v="NO DISPONIBLE"/>
    <s v="NO DISPONIBLE"/>
    <s v="NO DISPONIBLE"/>
    <s v="NO DISPONIBLE"/>
    <s v="WORKOVER"/>
    <s v="LIBRE"/>
    <s v="INACTIVO"/>
    <s v="NO OPERANDO"/>
    <m/>
    <s v="NO DISPONIBLE"/>
    <m/>
  </r>
  <r>
    <n v="30"/>
    <n v="43922"/>
    <d v="2024-02-29T00:00:00"/>
    <s v="NO DISPONIBLE"/>
    <x v="5"/>
    <s v="NO DISPONIBLE"/>
    <s v="NO DISPONIBLE"/>
    <s v="NO DISPONIBLE"/>
    <s v="NO DISPONIBLE"/>
    <s v="NO DISPONIBLE"/>
    <s v="NO DISPONIBLE"/>
    <s v="NO DISPONIBLE"/>
    <s v="WORKOVER"/>
    <s v="LIBRE"/>
    <s v="INACTIVO"/>
    <s v="NO OPERANDO"/>
    <m/>
    <s v="NO DISPONIBLE"/>
    <m/>
  </r>
  <r>
    <n v="31"/>
    <n v="43922"/>
    <d v="2024-02-29T00:00:00"/>
    <s v="NO DISPONIBLE"/>
    <x v="5"/>
    <s v="NO DISPONIBLE"/>
    <s v="NO DISPONIBLE"/>
    <s v="NO DISPONIBLE"/>
    <s v="NO DISPONIBLE"/>
    <s v="NO DISPONIBLE"/>
    <s v="NO DISPONIBLE"/>
    <s v="NO DISPONIBLE"/>
    <s v="WORKOVER"/>
    <s v="LIBRE"/>
    <s v="INACTIVO"/>
    <s v="NO OPERANDO"/>
    <m/>
    <s v="NO DISPONIBLE"/>
    <m/>
  </r>
  <r>
    <n v="32"/>
    <n v="43922"/>
    <d v="2024-02-29T00:00:00"/>
    <s v="NO DISPONIBLE"/>
    <x v="5"/>
    <s v="NO DISPONIBLE"/>
    <s v="NO DISPONIBLE"/>
    <s v="NO DISPONIBLE"/>
    <s v="NO DISPONIBLE"/>
    <s v="NO DISPONIBLE"/>
    <s v="NO DISPONIBLE"/>
    <s v="NO DISPONIBLE"/>
    <s v="WORKOVER"/>
    <s v="LIBRE"/>
    <s v="INACTIVO"/>
    <s v="NO OPERANDO"/>
    <m/>
    <s v="NO DISPONIBLE"/>
    <m/>
  </r>
  <r>
    <n v="33"/>
    <n v="43922"/>
    <d v="2024-02-29T00:00:00"/>
    <s v="NO DISPONIBLE"/>
    <x v="5"/>
    <s v="NO DISPONIBLE"/>
    <s v="NO DISPONIBLE"/>
    <s v="NO DISPONIBLE"/>
    <s v="NO DISPONIBLE"/>
    <s v="NO DISPONIBLE"/>
    <s v="NO DISPONIBLE"/>
    <s v="NO DISPONIBLE"/>
    <s v="WORKOVER"/>
    <s v="LIBRE"/>
    <s v="INACTIVO"/>
    <s v="NO OPERANDO"/>
    <m/>
    <s v="NO DISPONIBLE"/>
    <m/>
  </r>
  <r>
    <n v="34"/>
    <n v="43891"/>
    <d v="2024-02-29T00:00:00"/>
    <s v="Tal-24"/>
    <x v="7"/>
    <s v="TAYLOR"/>
    <s v="MECÁNICO"/>
    <n v="250"/>
    <s v="SI"/>
    <s v="NO"/>
    <s v="SI"/>
    <n v="2014"/>
    <s v="DRILLING"/>
    <s v="LIBRE"/>
    <s v="INACTIVO"/>
    <s v="NO OPERANDO"/>
    <m/>
    <s v="CUNDINAMARCA"/>
    <s v="COTA"/>
  </r>
  <r>
    <n v="35"/>
    <n v="43891"/>
    <d v="2024-02-29T00:00:00"/>
    <s v="Tal-25"/>
    <x v="3"/>
    <s v="TAYLOR"/>
    <s v="MECÁNICO"/>
    <n v="250"/>
    <s v="SI"/>
    <s v="NO"/>
    <s v="NO"/>
    <n v="2004"/>
    <s v="DRILLING"/>
    <s v="LIBRE"/>
    <s v="INACTIVO"/>
    <s v="NO OPERANDO"/>
    <m/>
    <s v="CUNDINAMARCA"/>
    <s v="COTA"/>
  </r>
  <r>
    <n v="36"/>
    <n v="43891"/>
    <d v="2024-02-29T00:00:00"/>
    <s v="Tal-26"/>
    <x v="7"/>
    <s v="TAYLOR"/>
    <s v="MECÁNICO"/>
    <n v="250"/>
    <s v="SI"/>
    <s v="NO"/>
    <s v="SI"/>
    <n v="2013"/>
    <s v="DRILLING"/>
    <s v="LIBRE"/>
    <s v="INACTIVO"/>
    <s v="NO OPERANDO"/>
    <m/>
    <s v="CUNDINAMARCA"/>
    <s v="COTA"/>
  </r>
  <r>
    <n v="37"/>
    <n v="43891"/>
    <d v="2024-02-29T00:00:00"/>
    <s v="Tal-30"/>
    <x v="8"/>
    <s v="DSI"/>
    <s v="MECÁNICO"/>
    <n v="500"/>
    <s v="SI"/>
    <s v="NO"/>
    <s v="NO"/>
    <n v="2007"/>
    <s v="DRILLING"/>
    <s v="LIBRE"/>
    <s v="INACTIVO"/>
    <s v="NO OPERANDO"/>
    <m/>
    <s v="CASANARE"/>
    <m/>
  </r>
  <r>
    <n v="38"/>
    <n v="43891"/>
    <d v="2024-02-29T00:00:00"/>
    <s v="Tal-28"/>
    <x v="9"/>
    <s v="DSI"/>
    <s v="MECÁNICO"/>
    <n v="350"/>
    <s v="SI"/>
    <s v="NO"/>
    <s v="SI"/>
    <n v="2012"/>
    <s v="DRILLING"/>
    <s v="LIBRE"/>
    <s v="INACTIVO"/>
    <s v="NO OPERANDO"/>
    <m/>
    <s v="BOYACÁ"/>
    <m/>
  </r>
  <r>
    <n v="39"/>
    <n v="43891"/>
    <d v="2024-02-29T00:00:00"/>
    <s v="Tal-29"/>
    <x v="7"/>
    <s v="DSI"/>
    <s v="MECÁNICO"/>
    <n v="350"/>
    <s v="SI"/>
    <s v="NO"/>
    <s v="NO"/>
    <n v="2008"/>
    <s v="DRILLING"/>
    <s v="LIBRE"/>
    <s v="INACTIVO"/>
    <s v="NO OPERANDO"/>
    <m/>
    <s v="CUNDINAMARCA"/>
    <m/>
  </r>
  <r>
    <n v="40"/>
    <n v="43891"/>
    <d v="2024-02-29T00:00:00"/>
    <s v="Tal-313"/>
    <x v="10"/>
    <s v="HONGHUA                                              (Eléctrico AC (VFD))"/>
    <s v="AC/VFD"/>
    <n v="500"/>
    <s v="SI"/>
    <s v="NO"/>
    <s v="NO"/>
    <n v="2018"/>
    <s v="DRILLING"/>
    <s v="CONTRATO"/>
    <s v="ACTIVO"/>
    <s v="OPERANDO"/>
    <m/>
    <s v="CÓRDOBA"/>
    <s v="CHONTADURO 1"/>
  </r>
  <r>
    <n v="41"/>
    <n v="43891"/>
    <d v="2024-02-29T00:00:00"/>
    <s v="Tal-314"/>
    <x v="10"/>
    <s v="HONGHUA                                              (Eléctrico AC (VFD))"/>
    <s v="AC/VFD"/>
    <n v="500"/>
    <s v="SI"/>
    <s v="NO"/>
    <s v="NO"/>
    <n v="2018"/>
    <s v="DRILLING"/>
    <s v="LIBRE"/>
    <s v="INACTIVO"/>
    <s v="NO OPERANDO"/>
    <m/>
    <s v="CUNDINAMARCA"/>
    <s v="COTA"/>
  </r>
  <r>
    <n v="42"/>
    <n v="43891"/>
    <d v="2024-02-29T00:00:00"/>
    <s v="Tal-20"/>
    <x v="11"/>
    <s v="SKYTOP"/>
    <s v="MECÁNICO"/>
    <s v="NO"/>
    <s v="SI"/>
    <s v="SI"/>
    <s v="SI"/>
    <n v="2018"/>
    <s v="WORKOVER"/>
    <s v="LIBRE"/>
    <s v="INACTIVO"/>
    <s v="NO OPERANDO"/>
    <m/>
    <s v="CUNDINAMARCA"/>
    <s v="COTA"/>
  </r>
  <r>
    <n v="43"/>
    <n v="43891"/>
    <d v="2024-02-29T00:00:00"/>
    <s v="Tal-21"/>
    <x v="11"/>
    <s v="SKYTOP"/>
    <s v="MECÁNICO"/>
    <s v="NO"/>
    <s v="SI"/>
    <s v="SI"/>
    <s v="SI"/>
    <n v="2018"/>
    <s v="WORKOVER"/>
    <s v="LIBRE"/>
    <s v="INACTIVO"/>
    <s v="NO OPERANDO"/>
    <m/>
    <s v="CUNDINAMARCA"/>
    <s v="COTA"/>
  </r>
  <r>
    <n v="44"/>
    <n v="43891"/>
    <d v="2024-03-31T00:00:00"/>
    <s v="Tal-19"/>
    <x v="0"/>
    <s v="SKYTOP"/>
    <s v="MECÁNICO"/>
    <s v="NO"/>
    <s v="SI"/>
    <s v="SI"/>
    <s v="SI"/>
    <n v="2018"/>
    <s v="WORKOVER"/>
    <s v="CONTRATO"/>
    <s v="ACTIVO"/>
    <s v="OPERANDO"/>
    <m/>
    <s v="CESAR "/>
    <s v="ACORDIONERO "/>
  </r>
  <r>
    <n v="45"/>
    <n v="43891"/>
    <d v="2024-03-31T00:00:00"/>
    <s v="Tal-18"/>
    <x v="0"/>
    <s v="LOADCRAFT"/>
    <s v="MECÁNICO"/>
    <s v="NO"/>
    <s v="SI"/>
    <s v="SI"/>
    <s v="NO"/>
    <n v="2011"/>
    <s v="WORKOVER"/>
    <s v="CONTRATO"/>
    <s v="ACTIVO"/>
    <s v="OPERANDO"/>
    <m/>
    <s v="PUTUMAYO"/>
    <s v="COSTAYACO "/>
  </r>
  <r>
    <n v="46"/>
    <n v="43891"/>
    <d v="2024-02-29T00:00:00"/>
    <s v="Tal-22"/>
    <x v="0"/>
    <s v="LOADCRAFT"/>
    <s v="MECÁNICO"/>
    <s v="NO"/>
    <s v="SI"/>
    <s v="SI"/>
    <s v="NO"/>
    <n v="2012"/>
    <s v="WORKOVER"/>
    <s v="LIBRE"/>
    <s v="INACTIVO"/>
    <s v="NO OPERANDO"/>
    <m/>
    <s v="CUNDINAMARCA"/>
    <s v="COTA"/>
  </r>
  <r>
    <n v="47"/>
    <n v="43891"/>
    <d v="2024-02-29T00:00:00"/>
    <s v="Tal-23"/>
    <x v="12"/>
    <s v="NO DISPONIBLE"/>
    <s v="MECÁNICO"/>
    <s v="NO"/>
    <s v="SI"/>
    <s v="SI"/>
    <s v="NO"/>
    <n v="2011"/>
    <s v="WORKOVER"/>
    <s v="LIBRE"/>
    <s v="INACTIVO"/>
    <s v="NO OPERANDO"/>
    <m/>
    <s v="CUNDINAMARCA"/>
    <s v="COTA"/>
  </r>
  <r>
    <n v="48"/>
    <n v="43891"/>
    <d v="2024-02-29T00:00:00"/>
    <s v="Tal-27"/>
    <x v="3"/>
    <s v="HELI-750 (HELITRANSPORTABLE)"/>
    <s v="MECÁNICO"/>
    <n v="250"/>
    <s v="SI"/>
    <s v="NO"/>
    <s v="NO"/>
    <n v="2010"/>
    <s v="DRILLING"/>
    <s v="LIBRE"/>
    <s v="INACTIVO"/>
    <s v="NO OPERANDO"/>
    <m/>
    <s v="SANTANDER"/>
    <s v="COTA"/>
  </r>
  <r>
    <n v="49"/>
    <n v="43891"/>
    <d v="2024-02-29T00:00:00"/>
    <s v="Tal-31"/>
    <x v="9"/>
    <s v="HELI-1200 (HELITRANSPORTABLE)"/>
    <s v="MECÁNICO"/>
    <n v="350"/>
    <s v="SI"/>
    <s v="NO"/>
    <s v="NO"/>
    <n v="2012"/>
    <s v="DRILLING"/>
    <s v="LIBRE"/>
    <s v="INACTIVO"/>
    <s v="NO OPERANDO"/>
    <m/>
    <s v="PUTUMAYO"/>
    <s v="COTA"/>
  </r>
  <r>
    <n v="50"/>
    <n v="43891"/>
    <d v="2024-02-29T00:00:00"/>
    <s v="Tal-32"/>
    <x v="13"/>
    <s v="HELI-1400 (HELITRANSPORTABLE)"/>
    <s v="MECÁNICO"/>
    <n v="350"/>
    <s v="SI"/>
    <s v="NO"/>
    <s v="NO"/>
    <n v="2015"/>
    <s v="DRILLING"/>
    <s v="LIBRE"/>
    <s v="INACTIVO"/>
    <s v="NO OPERANDO"/>
    <m/>
    <s v="CUNDINAMARCA"/>
    <s v="COTA"/>
  </r>
  <r>
    <n v="51"/>
    <n v="43586"/>
    <d v="2024-02-29T00:00:00"/>
    <s v="Tal-386"/>
    <x v="5"/>
    <s v="NO DISPONIBLE "/>
    <s v="NO DISPONIBLE "/>
    <s v="NO DISPONIBLE "/>
    <s v="NO DISPONIBLE "/>
    <s v="NO DISPONIBLE "/>
    <s v="NO DISPONIBLE "/>
    <s v="NO DISPONIBLE"/>
    <s v="NO DISPONIBLE "/>
    <s v="NO DISPONIBLE "/>
    <s v="NO DISPONIBLE "/>
    <s v="NO DISPONIBLE "/>
    <m/>
    <s v="NO DISPONIBLE "/>
    <m/>
  </r>
  <r>
    <n v="52"/>
    <n v="43586"/>
    <d v="2024-02-29T00:00:00"/>
    <s v="Tal-40"/>
    <x v="10"/>
    <s v="NO DISPONIBLE"/>
    <s v="VFD"/>
    <n v="500"/>
    <s v="SI"/>
    <s v="NO"/>
    <s v="NO"/>
    <s v="NO DISPONIBLE"/>
    <s v="NO DISPONIBLE "/>
    <s v="NO DISPONIBLE "/>
    <s v="NO DISPONIBLE "/>
    <s v="NO DISPONIBLE "/>
    <m/>
    <s v="NO DISPONIBLE "/>
    <m/>
  </r>
  <r>
    <n v="53"/>
    <n v="43586"/>
    <d v="2024-02-29T00:00:00"/>
    <s v="Tal-45"/>
    <x v="10"/>
    <s v="NO DISPONIBLE"/>
    <s v="SCR"/>
    <n v="500"/>
    <s v="SI"/>
    <s v="NO"/>
    <s v="SI"/>
    <s v="NO DISPONIBLE"/>
    <s v="NO DISPONIBLE "/>
    <s v="NO DISPONIBLE "/>
    <s v="NO DISPONIBLE "/>
    <s v="NO DISPONIBLE "/>
    <m/>
    <s v="NO DISPONIBLE "/>
    <m/>
  </r>
  <r>
    <n v="54"/>
    <n v="43586"/>
    <d v="2024-02-29T00:00:00"/>
    <s v="Tal-46"/>
    <x v="5"/>
    <s v="NO DISPONIBLE "/>
    <s v="NO DISPONIBLE "/>
    <s v="NO DISPONIBLE "/>
    <s v="NO DISPONIBLE "/>
    <s v="NO DISPONIBLE "/>
    <s v="NO DISPONIBLE "/>
    <s v="NO DISPONIBLE"/>
    <s v="NO DISPONIBLE "/>
    <s v="NO DISPONIBLE "/>
    <s v="NO DISPONIBLE "/>
    <s v="NO DISPONIBLE "/>
    <m/>
    <s v="NO DISPONIBLE "/>
    <m/>
  </r>
  <r>
    <n v="55"/>
    <n v="43586"/>
    <d v="2024-02-29T00:00:00"/>
    <s v="Tal-47"/>
    <x v="5"/>
    <s v="NO DISPONIBLE "/>
    <s v="NO DISPONIBLE "/>
    <s v="NO DISPONIBLE "/>
    <s v="NO DISPONIBLE "/>
    <s v="NO DISPONIBLE "/>
    <s v="NO DISPONIBLE "/>
    <s v="NO DISPONIBLE"/>
    <s v="NO DISPONIBLE "/>
    <s v="NO DISPONIBLE "/>
    <s v="NO DISPONIBLE "/>
    <s v="NO DISPONIBLE "/>
    <m/>
    <s v="NO DISPONIBLE "/>
    <m/>
  </r>
  <r>
    <n v="56"/>
    <n v="43586"/>
    <d v="2024-02-29T00:00:00"/>
    <s v="Tal-48"/>
    <x v="0"/>
    <s v="NO DISPONIBLE"/>
    <s v="DC"/>
    <s v="NO"/>
    <s v="N.A."/>
    <s v="SI"/>
    <s v="NO"/>
    <s v="NO DISPONIBLE"/>
    <s v="NO DISPONIBLE "/>
    <s v="NO DISPONIBLE "/>
    <s v="NO DISPONIBLE "/>
    <s v="NO DISPONIBLE "/>
    <m/>
    <s v="NO DISPONIBLE "/>
    <m/>
  </r>
  <r>
    <n v="57"/>
    <n v="43586"/>
    <d v="2024-02-29T00:00:00"/>
    <s v="Tal-49"/>
    <x v="0"/>
    <s v="NO DISPONIBLE"/>
    <s v="DC"/>
    <s v="NO"/>
    <s v="N.A."/>
    <s v="SI"/>
    <s v="NO"/>
    <s v="NO DISPONIBLE"/>
    <s v="DRILLING"/>
    <s v="CONTRATO"/>
    <s v="ACTIVO"/>
    <s v="EN ESPERA"/>
    <m/>
    <s v="META"/>
    <s v="CASE 0020"/>
  </r>
  <r>
    <n v="58"/>
    <n v="43586"/>
    <d v="2024-02-29T00:00:00"/>
    <s v="Tal-36"/>
    <x v="3"/>
    <s v="NO DISPONIBLE"/>
    <s v="DC"/>
    <n v="250"/>
    <s v="SI"/>
    <s v="NO"/>
    <s v="NO"/>
    <s v="NO DISPONIBLE"/>
    <s v="DRILLING"/>
    <s v="LIBRE"/>
    <s v="INACTIVO"/>
    <s v="NO OPERANDO"/>
    <m/>
    <s v="META"/>
    <s v="APIAY"/>
  </r>
  <r>
    <n v="59"/>
    <n v="43586"/>
    <d v="2024-02-29T00:00:00"/>
    <s v="Tal-37"/>
    <x v="14"/>
    <s v="NO DISPONIBLE"/>
    <s v="DC"/>
    <n v="350"/>
    <s v="SI"/>
    <s v="NO"/>
    <s v="NO"/>
    <s v="NO DISPONIBLE"/>
    <s v="DRILLING"/>
    <s v="LIBRE"/>
    <s v="INACTIVO"/>
    <s v="NO OPERANDO"/>
    <m/>
    <s v="CASANARE"/>
    <s v="YOPAL"/>
  </r>
  <r>
    <n v="60"/>
    <n v="43586"/>
    <d v="2024-02-29T00:00:00"/>
    <s v="Tal-38"/>
    <x v="5"/>
    <s v="NO DISPONIBLE "/>
    <s v="NO DISPONIBLE "/>
    <s v="NO DISPONIBLE "/>
    <s v="NO DISPONIBLE "/>
    <s v="NO DISPONIBLE "/>
    <s v="NO DISPONIBLE "/>
    <s v="NO DISPONIBLE"/>
    <s v="DRILLING"/>
    <s v="LIBRE"/>
    <s v="INACTIVO"/>
    <s v="NO OPERANDO"/>
    <m/>
    <s v="META"/>
    <s v="POMPEYA "/>
  </r>
  <r>
    <n v="61"/>
    <n v="43586"/>
    <d v="2024-02-29T00:00:00"/>
    <s v="Tal-266"/>
    <x v="5"/>
    <s v="NO DISPONIBLE "/>
    <s v="NO DISPONIBLE "/>
    <s v="NO DISPONIBLE "/>
    <s v="NO DISPONIBLE "/>
    <s v="NO DISPONIBLE "/>
    <s v="NO DISPONIBLE "/>
    <s v="NO DISPONIBLE"/>
    <s v="DRILLING"/>
    <s v="LIBRE"/>
    <s v="INACTIVO"/>
    <s v="NO OPERANDO"/>
    <m/>
    <s v="ATLÁNTICO"/>
    <s v="MALAMBO"/>
  </r>
  <r>
    <n v="62"/>
    <n v="43586"/>
    <d v="2024-02-29T00:00:00"/>
    <s v="Tal-44"/>
    <x v="9"/>
    <s v="NO DISPONIBLE"/>
    <s v="SCR"/>
    <n v="350"/>
    <s v="SI"/>
    <s v="NO"/>
    <s v="SI"/>
    <s v="NO DISPONIBLE"/>
    <s v="WORKOVER"/>
    <s v="LIBRE"/>
    <s v="INACTIVO"/>
    <s v="NO OPERANDO"/>
    <m/>
    <s v="SANTANDER"/>
    <s v="BARRANCABERMEJA"/>
  </r>
  <r>
    <n v="63"/>
    <n v="43586"/>
    <d v="2024-02-29T00:00:00"/>
    <s v="Tal-239"/>
    <x v="5"/>
    <s v="NO DISPONIBLE "/>
    <s v="NO DISPONIBLE "/>
    <s v="NO DISPONIBLE "/>
    <s v="NO DISPONIBLE "/>
    <s v="NO DISPONIBLE "/>
    <s v="NO DISPONIBLE "/>
    <s v="NO DISPONIBLE"/>
    <s v="WORKOVER"/>
    <s v="LIBRE"/>
    <s v="INACTIVO"/>
    <s v="NO OPERANDO"/>
    <m/>
    <s v="SANTANDER"/>
    <s v="BARRANCABERMEJA"/>
  </r>
  <r>
    <n v="64"/>
    <n v="43586"/>
    <d v="2024-02-29T00:00:00"/>
    <s v="Tal-42"/>
    <x v="15"/>
    <s v="NO DISPONIBLE"/>
    <s v="SCR"/>
    <n v="500"/>
    <s v="SI"/>
    <s v="NO"/>
    <s v="NO"/>
    <s v="NO DISPONIBLE"/>
    <s v="DRILLING"/>
    <s v="LIBRE"/>
    <s v="INACTIVO"/>
    <s v="NO OPERANDO"/>
    <m/>
    <s v="META"/>
    <s v="PUERTO GAITÁN"/>
  </r>
  <r>
    <n v="65"/>
    <n v="43586"/>
    <d v="2024-02-29T00:00:00"/>
    <s v="Tal-43"/>
    <x v="10"/>
    <s v="NO DISPONIBLE"/>
    <s v="VFD"/>
    <n v="500"/>
    <s v="SI"/>
    <s v="NO"/>
    <s v="NO"/>
    <s v="NO DISPONIBLE"/>
    <s v="DRILLING"/>
    <s v="LIBRE"/>
    <s v="INACTIVO"/>
    <s v="NO OPERANDO"/>
    <m/>
    <s v="META"/>
    <s v="PUERTO GAITÁN"/>
  </r>
  <r>
    <n v="66"/>
    <n v="43586"/>
    <d v="2024-02-29T00:00:00"/>
    <s v="Tal-405"/>
    <x v="3"/>
    <s v="NO DISPONIBLE"/>
    <s v="DC"/>
    <n v="250"/>
    <s v="SI"/>
    <s v="NO"/>
    <s v="NO"/>
    <s v="NO DISPONIBLE"/>
    <s v="DRILLING"/>
    <s v="LIBRE"/>
    <s v="INACTIVO"/>
    <s v="NO OPERANDO"/>
    <m/>
    <s v="META"/>
    <s v="PUERTO GAITÁN"/>
  </r>
  <r>
    <n v="67"/>
    <n v="43374"/>
    <d v="2024-02-29T00:00:00"/>
    <s v="Tal-55"/>
    <x v="7"/>
    <s v="HIDRAULICO"/>
    <s v="AC"/>
    <n v="21000"/>
    <s v="SI"/>
    <s v="SKIDDING SI"/>
    <s v="NO DISPONIBLE "/>
    <n v="2008"/>
    <s v="DRILLING"/>
    <s v="LIBRE"/>
    <s v="INACTIVO"/>
    <s v="NO OPERANDO"/>
    <s v="MANTENIMIENTO "/>
    <s v="CUNDINAMARCA"/>
    <m/>
  </r>
  <r>
    <n v="68"/>
    <n v="43374"/>
    <d v="2024-02-29T00:00:00"/>
    <s v="Tal-54"/>
    <x v="7"/>
    <s v="HIDRAULICO"/>
    <s v="AC"/>
    <n v="21000"/>
    <s v="SI"/>
    <s v="SKIDDING SI"/>
    <m/>
    <n v="2006"/>
    <s v="DRILLING"/>
    <s v="LIBRE"/>
    <s v="INACTIVO"/>
    <s v="NO OPERANDO"/>
    <m/>
    <s v="CESAR"/>
    <m/>
  </r>
  <r>
    <n v="69"/>
    <n v="43374"/>
    <d v="2024-02-29T00:00:00"/>
    <s v="Tal-284"/>
    <x v="3"/>
    <s v="HIDRAULICO"/>
    <s v="DC"/>
    <n v="21000"/>
    <s v="SI"/>
    <s v="SKIDDING SI"/>
    <s v="NO DISPONIBLE "/>
    <n v="2007"/>
    <s v="DRILLING"/>
    <s v="LIBRE"/>
    <s v="INACTIVO"/>
    <s v="NO OPERANDO"/>
    <s v="MANTENIMIENTO "/>
    <s v="META"/>
    <m/>
  </r>
  <r>
    <n v="70"/>
    <n v="43374"/>
    <d v="2024-02-29T00:00:00"/>
    <s v="Tal-285"/>
    <x v="0"/>
    <s v="HIDRAULICO"/>
    <s v="AC"/>
    <n v="23600"/>
    <s v="SI"/>
    <s v="FAST MOVE TRAILERS "/>
    <m/>
    <n v="2020"/>
    <s v="DRILLING"/>
    <s v="CONTRATO"/>
    <s v="ACTIVO"/>
    <s v="OPERANDO"/>
    <m/>
    <s v="META"/>
    <s v="RUBIALES  2391 H ST 2"/>
  </r>
  <r>
    <n v="71"/>
    <n v="43374"/>
    <d v="2024-02-29T00:00:00"/>
    <s v="Tal-286"/>
    <x v="3"/>
    <s v="HIDRAULICO"/>
    <s v="NO DISPONIBLE"/>
    <n v="21000"/>
    <s v="SI"/>
    <s v="AUTOPROPULSADO "/>
    <s v="NO DISPONIBLE "/>
    <n v="1986"/>
    <s v="WORKOVER"/>
    <s v="LIBRE"/>
    <s v="INACTIVO"/>
    <s v="NO OPERANDO"/>
    <m/>
    <s v="HUILA"/>
    <m/>
  </r>
  <r>
    <n v="72"/>
    <n v="43374"/>
    <d v="2024-02-29T00:00:00"/>
    <s v="Tal-65"/>
    <x v="7"/>
    <s v="HIDRAULICO"/>
    <s v="NO DISPONIBLE"/>
    <n v="20000"/>
    <s v="SI"/>
    <s v="FAST MOVE TRAILERS "/>
    <s v="NO DISPONIBLE "/>
    <n v="2010"/>
    <s v="DRILLING"/>
    <s v="LIBRE"/>
    <s v="INACTIVO"/>
    <s v="NO OPERANDO"/>
    <s v="MANTENIMIENTO "/>
    <s v="SANTANDER"/>
    <m/>
  </r>
  <r>
    <n v="73"/>
    <n v="43374"/>
    <d v="2024-02-29T00:00:00"/>
    <s v="Tal-63"/>
    <x v="7"/>
    <s v="HIDRAULICO"/>
    <s v="NO DISPONIBLE"/>
    <n v="20000"/>
    <s v="SI"/>
    <s v="FAST MOVE TRAILERS "/>
    <s v="NO DISPONIBLE "/>
    <n v="2010"/>
    <s v="DRILLING"/>
    <s v="LIBRE"/>
    <s v="INACTIVO"/>
    <s v="NO OPERANDO"/>
    <s v="MANTENIMIENTO "/>
    <s v="SANTANDER"/>
    <m/>
  </r>
  <r>
    <n v="74"/>
    <n v="43891"/>
    <d v="2024-02-29T00:00:00"/>
    <s v="Tal-64"/>
    <x v="16"/>
    <s v="FLEX RIG"/>
    <s v="FLEX RIG AC/VFD"/>
    <n v="750"/>
    <s v="SI"/>
    <s v="SKIDDING SYSTEM"/>
    <s v="SI"/>
    <n v="2014"/>
    <s v="DRILLING"/>
    <s v="LIBRE"/>
    <s v="INACTIVO"/>
    <s v="NO OPERANDO"/>
    <m/>
    <s v="CASANARE"/>
    <m/>
  </r>
  <r>
    <n v="75"/>
    <n v="43891"/>
    <d v="2024-02-29T00:00:00"/>
    <s v="Tal-62"/>
    <x v="16"/>
    <s v="NATIONAL 1620UE"/>
    <s v="DC/SCR"/>
    <n v="650"/>
    <s v="SI"/>
    <s v="SKIDDING SYSTEM"/>
    <s v="SI"/>
    <s v="NO DISPONIBLE"/>
    <s v="DRILLING"/>
    <s v="CONTRATO"/>
    <s v="ACTIVO"/>
    <s v="OPERANDO"/>
    <m/>
    <s v="META"/>
    <s v="CL RB 2132 H"/>
  </r>
  <r>
    <n v="76"/>
    <n v="43891"/>
    <d v="2024-02-29T00:00:00"/>
    <s v="Tal-66"/>
    <x v="16"/>
    <s v="NATIONAL 1620UE"/>
    <s v="DC/SCR"/>
    <n v="650"/>
    <s v="SI"/>
    <s v="SKIDDING SYSTEM"/>
    <s v="SI"/>
    <s v="NO DISPONIBLE"/>
    <s v="DRILLING"/>
    <s v="LIBRE"/>
    <s v="INACTIVO"/>
    <s v="NO OPERANDO"/>
    <s v="SUSPENDIDO"/>
    <s v="CASANARE"/>
    <m/>
  </r>
  <r>
    <n v="77"/>
    <n v="43891"/>
    <d v="2024-02-29T00:00:00"/>
    <s v="Tal-68"/>
    <x v="8"/>
    <s v="FLEX RIG"/>
    <s v="FLEX RIG AC/VFD"/>
    <n v="500"/>
    <s v="SI"/>
    <s v="SI"/>
    <s v="SI"/>
    <n v="2006"/>
    <s v="DRILLING"/>
    <s v="LIBRE"/>
    <s v="INACTIVO"/>
    <s v="NO OPERANDO"/>
    <s v="STACK"/>
    <s v="CASANARE"/>
    <m/>
  </r>
  <r>
    <n v="78"/>
    <n v="43891"/>
    <d v="2024-02-29T00:00:00"/>
    <s v="Tal-77"/>
    <x v="8"/>
    <s v="FLEX RIG"/>
    <s v="FLEX RIG AC/VFD"/>
    <n v="500"/>
    <s v="SI"/>
    <s v="SI"/>
    <s v="SI"/>
    <n v="2007"/>
    <s v="DRILLING"/>
    <s v="LIBRE"/>
    <s v="INACTIVO"/>
    <s v="NO OPERANDO"/>
    <s v="STACK"/>
    <s v="CASANARE"/>
    <m/>
  </r>
  <r>
    <n v="79"/>
    <n v="44682"/>
    <d v="2024-02-29T00:00:00"/>
    <s v="Tal-78"/>
    <x v="8"/>
    <s v="NO DISPONIBLE"/>
    <s v="AC/VFD"/>
    <s v="NOV TDS 11"/>
    <s v="NO DISPONIBLE"/>
    <s v="NO DISPONIBLE"/>
    <s v="NO DISPONIBLE"/>
    <n v="2011"/>
    <s v="DRILLING"/>
    <s v="CONTRATO"/>
    <s v="ACTIVO"/>
    <s v="OPERANDO"/>
    <m/>
    <s v="META"/>
    <s v="RUBIALES 1947 H"/>
  </r>
  <r>
    <n v="80"/>
    <n v="44682"/>
    <d v="2024-02-29T00:00:00"/>
    <s v="Tal-79"/>
    <x v="5"/>
    <s v="NO DISPONIBLE "/>
    <s v="NO DISPONIBLE "/>
    <s v="NO DISPONIBLE "/>
    <s v="NO DISPONIBLE "/>
    <s v="NO DISPONIBLE "/>
    <s v="NO DISPONIBLE "/>
    <s v="NO DISPONIBLE"/>
    <s v="NO DISPONIBLE "/>
    <s v="NO DISPONIBLE "/>
    <s v="NO DISPONIBLE "/>
    <s v="NO DISPONIBLE "/>
    <m/>
    <s v="NO DISPONIBLE "/>
    <m/>
  </r>
  <r>
    <n v="81"/>
    <n v="44682"/>
    <d v="2024-02-29T00:00:00"/>
    <s v="Tal-80"/>
    <x v="5"/>
    <s v="NO DISPONIBLE "/>
    <s v="NO DISPONIBLE "/>
    <s v="NO DISPONIBLE "/>
    <s v="NO DISPONIBLE "/>
    <s v="NO DISPONIBLE "/>
    <s v="NO DISPONIBLE "/>
    <s v="NO DISPONIBLE"/>
    <s v="NO DISPONIBLE "/>
    <s v="NO DISPONIBLE "/>
    <s v="NO DISPONIBLE "/>
    <s v="NO DISPONIBLE "/>
    <m/>
    <s v="NO DISPONIBLE "/>
    <m/>
  </r>
  <r>
    <n v="82"/>
    <n v="44682"/>
    <d v="2024-02-29T00:00:00"/>
    <s v="Tal-81"/>
    <x v="0"/>
    <s v="NO DISPONIBLE"/>
    <s v="DC"/>
    <s v="NO"/>
    <s v="NO DISPONIBLE"/>
    <s v="NO DISPONIBLE"/>
    <n v="2008"/>
    <n v="1986"/>
    <s v="WORKOVER"/>
    <s v="LIBRE"/>
    <s v="INACTIVO"/>
    <s v="NO OPERANDO"/>
    <m/>
    <s v="META"/>
    <m/>
  </r>
  <r>
    <n v="83"/>
    <n v="44682"/>
    <d v="2024-03-31T00:00:00"/>
    <s v="Tal-82"/>
    <x v="0"/>
    <s v="NO DISPONIBLE"/>
    <s v="DC"/>
    <s v="NO"/>
    <s v="NO DISPONIBLE"/>
    <s v="NO DISPONIBLE"/>
    <s v="NO DISPONIBLE"/>
    <n v="2012"/>
    <s v="WORKOVER"/>
    <s v="CONTRATO"/>
    <s v="ACTIVO"/>
    <s v="OPERANDO"/>
    <m/>
    <s v="ARAUCA"/>
    <m/>
  </r>
  <r>
    <n v="84"/>
    <n v="44682"/>
    <d v="2024-03-31T00:00:00"/>
    <s v="Tal-83"/>
    <x v="0"/>
    <s v="NO DISPONIBLE"/>
    <s v="DC"/>
    <s v="NO"/>
    <s v="NO DISPONIBLE"/>
    <s v="NO DISPONIBLE"/>
    <s v="NO DISPONIBLE"/>
    <n v="2013"/>
    <s v="WORKOVER"/>
    <s v="CONTRATO"/>
    <s v="ACTIVO"/>
    <s v="OPERANDO"/>
    <m/>
    <s v="CASANARE"/>
    <s v="CASANARE"/>
  </r>
  <r>
    <n v="85"/>
    <n v="44682"/>
    <d v="2024-02-29T00:00:00"/>
    <s v="Tal-84"/>
    <x v="0"/>
    <s v="NO DISPONIBLE"/>
    <s v="DC"/>
    <s v="NO"/>
    <s v="NO DISPONIBLE"/>
    <s v="NO DISPONIBLE"/>
    <s v="NO DISPONIBLE"/>
    <n v="2013"/>
    <s v="WORKOVER"/>
    <s v="LIBRE"/>
    <s v="INACTIVO"/>
    <s v="NO OPERANDO"/>
    <m/>
    <s v="META"/>
    <m/>
  </r>
  <r>
    <n v="86"/>
    <n v="44682"/>
    <d v="2024-02-29T00:00:00"/>
    <s v="Tal-85"/>
    <x v="0"/>
    <s v="NO DISPONIBLE"/>
    <s v="DC"/>
    <s v="NO"/>
    <s v="NO DISPONIBLE"/>
    <s v="NO DISPONIBLE"/>
    <s v="NO DISPONIBLE"/>
    <n v="2013"/>
    <s v="WORKOVER"/>
    <s v="LIBRE"/>
    <s v="INACTIVO"/>
    <s v="NO OPERANDO"/>
    <m/>
    <s v="META"/>
    <m/>
  </r>
  <r>
    <n v="87"/>
    <n v="44682"/>
    <d v="2024-02-29T00:00:00"/>
    <s v="Tal-86"/>
    <x v="0"/>
    <s v="NO DISPONIBLE"/>
    <s v="DC"/>
    <s v="NO"/>
    <s v="NO DISPONIBLE"/>
    <s v="NO DISPONIBLE"/>
    <n v="2008"/>
    <n v="1984"/>
    <s v="WORKOVER"/>
    <s v="LIBRE"/>
    <s v="INACTIVO"/>
    <s v="NO OPERANDO"/>
    <m/>
    <s v="META"/>
    <m/>
  </r>
  <r>
    <n v="88"/>
    <n v="44682"/>
    <d v="2024-02-29T00:00:00"/>
    <s v="Tal-69"/>
    <x v="3"/>
    <s v="NO DISPONIBLE"/>
    <s v="DC"/>
    <s v="NO DISPONIBLE"/>
    <s v="NO DISPONIBLE"/>
    <s v="NO DISPONIBLE"/>
    <n v="2008"/>
    <n v="1982"/>
    <s v="WORKOVER"/>
    <s v="LIBRE"/>
    <s v="INACTIVO"/>
    <s v="NO OPERANDO"/>
    <m/>
    <s v="CASANARE"/>
    <m/>
  </r>
  <r>
    <n v="89"/>
    <n v="44682"/>
    <d v="2024-03-31T00:00:00"/>
    <s v="Tal-87"/>
    <x v="0"/>
    <s v="NO DISPONIBLE"/>
    <s v="DC"/>
    <s v="NO"/>
    <s v="NO DISPONIBLE"/>
    <s v="NO DISPONIBLE"/>
    <s v="NO DISPONIBLE"/>
    <n v="2016"/>
    <s v="WORKOVER"/>
    <s v="CONTRATO"/>
    <s v="ACTIVO"/>
    <s v="NO OPERANDO"/>
    <m/>
    <s v="META"/>
    <s v="ACACIAS"/>
  </r>
  <r>
    <n v="90"/>
    <n v="44682"/>
    <d v="2024-02-29T00:00:00"/>
    <s v="Tal-88"/>
    <x v="8"/>
    <s v="NO DISPONIBLE"/>
    <s v="AC/VFD"/>
    <s v="NOV TDS 11"/>
    <s v="NO DISPONIBLE"/>
    <s v="NO DISPONIBLE"/>
    <s v="NO DISPONIBLE"/>
    <n v="2014"/>
    <s v="DRILLING"/>
    <s v="LIBRE"/>
    <s v="INACTIVO"/>
    <s v="NO OPERANDO"/>
    <m/>
    <s v="SANTANDER"/>
    <m/>
  </r>
  <r>
    <n v="91"/>
    <n v="44682"/>
    <d v="2024-03-31T00:00:00"/>
    <s v="Tal-89"/>
    <x v="0"/>
    <s v="NO DISPONIBLE"/>
    <s v="DC"/>
    <s v="NO"/>
    <s v="NO DISPONIBLE"/>
    <s v="NO DISPONIBLE"/>
    <s v="NO DISPONIBLE"/>
    <n v="2017"/>
    <s v="WORKOVER"/>
    <s v="CONTRATO"/>
    <s v="ACTIVO"/>
    <s v="OPERANDO"/>
    <m/>
    <s v="META"/>
    <s v="RUBIALES "/>
  </r>
  <r>
    <n v="92"/>
    <n v="44682"/>
    <d v="2024-02-29T00:00:00"/>
    <s v="Tal-90"/>
    <x v="0"/>
    <s v="NO DISPONIBLE"/>
    <s v="DC"/>
    <s v="NO"/>
    <s v="NO DISPONIBLE"/>
    <s v="NO DISPONIBLE"/>
    <s v="NO DISPONIBLE"/>
    <n v="2017"/>
    <s v="WORKOVER"/>
    <s v="LIBRE"/>
    <s v="INACTIVO"/>
    <s v="NO OPERANDO"/>
    <m/>
    <s v="META"/>
    <m/>
  </r>
  <r>
    <n v="93"/>
    <n v="44682"/>
    <d v="2024-03-31T00:00:00"/>
    <s v="Tal-91"/>
    <x v="0"/>
    <s v="NO DISPONIBLE"/>
    <s v="DC"/>
    <s v="NO"/>
    <s v="NO DISPONIBLE"/>
    <s v="NO DISPONIBLE"/>
    <s v="NO DISPONIBLE"/>
    <n v="2017"/>
    <s v="WORKOVER"/>
    <s v="CONTRATO"/>
    <s v="ACTIVO"/>
    <s v="OPERANDO"/>
    <m/>
    <s v="SANTANDER"/>
    <s v="BARRANCABERMEJA"/>
  </r>
  <r>
    <n v="94"/>
    <n v="44682"/>
    <d v="2024-03-31T00:00:00"/>
    <s v="Tal-92"/>
    <x v="0"/>
    <s v="NO DISPONIBLE"/>
    <s v="DC"/>
    <s v="NO DISPONIBLE"/>
    <s v="NO DISPONIBLE"/>
    <s v="NO DISPONIBLE"/>
    <n v="2014"/>
    <n v="2010"/>
    <s v="WORKOVER"/>
    <s v="CONTRATO"/>
    <s v="ACTIVO"/>
    <s v="OPERANDO"/>
    <m/>
    <s v="ARAUCA"/>
    <s v="ARAUCA"/>
  </r>
  <r>
    <n v="95"/>
    <n v="44682"/>
    <d v="2024-02-29T00:00:00"/>
    <s v="Tal-93"/>
    <x v="0"/>
    <s v="NO DISPONIBLE"/>
    <s v="DC"/>
    <s v="NO DISPONIBLE"/>
    <s v="NO DISPONIBLE"/>
    <s v="NO DISPONIBLE"/>
    <n v="2014"/>
    <n v="2007"/>
    <s v="WORKOVER"/>
    <s v="LIBRE"/>
    <s v="INACTIVO"/>
    <s v="NO OPERANDO"/>
    <m/>
    <s v="SANTANDER"/>
    <m/>
  </r>
  <r>
    <n v="96"/>
    <n v="44682"/>
    <d v="2024-03-31T00:00:00"/>
    <s v="Tal-94"/>
    <x v="0"/>
    <s v="NO DISPONIBLE"/>
    <s v="DC"/>
    <s v="NO DISPONIBLE"/>
    <s v="NO DISPONIBLE"/>
    <s v="NO DISPONIBLE"/>
    <n v="2014"/>
    <n v="2007"/>
    <s v="WORKOVER"/>
    <s v="CONTRATO"/>
    <s v="ACTIVO"/>
    <s v="OPERANDO"/>
    <m/>
    <s v="META"/>
    <s v="ACACIAS"/>
  </r>
  <r>
    <n v="97"/>
    <n v="44682"/>
    <d v="2024-03-31T00:00:00"/>
    <s v="Tal-95"/>
    <x v="3"/>
    <s v="NO DISPONIBLE"/>
    <s v="DC"/>
    <s v="NO DISPONIBLE"/>
    <s v="NO DISPONIBLE"/>
    <s v="NO DISPONIBLE"/>
    <n v="2014"/>
    <n v="2008"/>
    <s v="WORKOVER"/>
    <s v="CONTRATO"/>
    <s v="ACTIVO"/>
    <s v="OPERANDO"/>
    <m/>
    <s v="META"/>
    <m/>
  </r>
  <r>
    <n v="98"/>
    <n v="44682"/>
    <d v="2024-03-31T00:00:00"/>
    <s v="Tal-96"/>
    <x v="0"/>
    <s v="NO DISPONIBLE"/>
    <s v="DC"/>
    <s v="NO DISPONIBLE"/>
    <s v="NO DISPONIBLE"/>
    <s v="NO DISPONIBLE"/>
    <n v="2014"/>
    <n v="2008"/>
    <s v="WORKOVER"/>
    <s v="CONTRATO"/>
    <s v="ACTIVO"/>
    <s v="OPERANDO"/>
    <m/>
    <s v="ARAUCA"/>
    <s v="ARAUCA"/>
  </r>
  <r>
    <n v="99"/>
    <n v="44682"/>
    <d v="2024-03-31T00:00:00"/>
    <s v="Tal-70"/>
    <x v="0"/>
    <s v="NO DISPONIBLE"/>
    <s v="DC"/>
    <s v="NO DISPONIBLE"/>
    <s v="NO DISPONIBLE"/>
    <s v="NO DISPONIBLE"/>
    <n v="2014"/>
    <n v="2008"/>
    <s v="WORKOVER"/>
    <s v="CONTRATO"/>
    <s v="ACTIVO"/>
    <s v="OPERANDO"/>
    <m/>
    <s v="PUTUMAYO"/>
    <m/>
  </r>
  <r>
    <n v="100"/>
    <n v="44682"/>
    <d v="2024-02-29T00:00:00"/>
    <s v="Tal-97"/>
    <x v="0"/>
    <s v="NO DISPONIBLE"/>
    <s v="DC"/>
    <s v="NO DISPONIBLE"/>
    <s v="NO DISPONIBLE"/>
    <s v="NO DISPONIBLE"/>
    <n v="2014"/>
    <n v="2008"/>
    <s v="WORKOVER"/>
    <s v="LIBRE"/>
    <s v="INACTIVO"/>
    <s v="NO OPERANDO"/>
    <m/>
    <s v="META "/>
    <m/>
  </r>
  <r>
    <n v="101"/>
    <n v="44682"/>
    <d v="2024-02-29T00:00:00"/>
    <s v="Tal-98"/>
    <x v="7"/>
    <s v="NO DISPONIBLE"/>
    <s v="AC/VFD"/>
    <s v="NOV TDS 10"/>
    <s v="NO DISPONIBLE"/>
    <s v="NO DISPONIBLE"/>
    <s v="NO DISPONIBLE"/>
    <n v="2010"/>
    <s v="DRILLING"/>
    <s v="CONTRATO"/>
    <s v="ACTIVO"/>
    <s v="OPERANDO"/>
    <m/>
    <s v="META"/>
    <s v="CASTILLA NORTE 391"/>
  </r>
  <r>
    <n v="102"/>
    <n v="44682"/>
    <d v="2024-02-29T00:00:00"/>
    <s v="Tal-99"/>
    <x v="0"/>
    <s v="NO DISPONIBLE"/>
    <s v="DC"/>
    <s v="NO DISPONIBLE"/>
    <s v="NO DISPONIBLE"/>
    <s v="NO DISPONIBLE"/>
    <n v="2014"/>
    <n v="2008"/>
    <s v="WORKOVER"/>
    <s v="LIBRE"/>
    <s v="INACTIVO"/>
    <s v="NO OPERANDO"/>
    <m/>
    <s v="ARAUCA"/>
    <s v="ARAUCA"/>
  </r>
  <r>
    <n v="103"/>
    <n v="44682"/>
    <d v="2024-03-31T00:00:00"/>
    <s v="Tal-281"/>
    <x v="3"/>
    <s v="NO DISPONIBLE"/>
    <s v="DC"/>
    <s v="NO DISPONIBLE"/>
    <s v="NO DISPONIBLE"/>
    <s v="NO DISPONIBLE"/>
    <n v="2014"/>
    <n v="2008"/>
    <s v="WORKOVER"/>
    <s v="CONTRATO"/>
    <s v="ACTIVO"/>
    <s v="OPERANDO"/>
    <m/>
    <s v="CASANARE"/>
    <s v="CASANARE"/>
  </r>
  <r>
    <n v="104"/>
    <n v="44682"/>
    <d v="2024-03-31T00:00:00"/>
    <s v="Tal-282"/>
    <x v="0"/>
    <s v="NO DISPONIBLE"/>
    <s v="DC"/>
    <s v="NO"/>
    <s v="NO DISPONIBLE"/>
    <s v="NO DISPONIBLE"/>
    <s v="NO DISPONIBLE"/>
    <n v="2009"/>
    <s v="WORKOVER"/>
    <s v="CONTRATO"/>
    <s v="ACTIVO"/>
    <s v="OPERANDO"/>
    <m/>
    <s v="META"/>
    <s v="RUBIAES"/>
  </r>
  <r>
    <n v="105"/>
    <n v="44682"/>
    <d v="2024-02-29T00:00:00"/>
    <s v="Tal-283"/>
    <x v="4"/>
    <s v="NO DISPONIBLE"/>
    <s v="DC"/>
    <s v="NO"/>
    <s v="NO DISPONIBLE"/>
    <s v="NO DISPONIBLE"/>
    <s v="NO DISPONIBLE"/>
    <n v="2009"/>
    <s v="WORKOVER"/>
    <s v="LIBRE"/>
    <s v="INACTIVO"/>
    <s v="NO OPERANDO"/>
    <m/>
    <s v="META"/>
    <m/>
  </r>
  <r>
    <n v="106"/>
    <n v="44682"/>
    <d v="2024-03-31T00:00:00"/>
    <s v="Tal-301"/>
    <x v="4"/>
    <s v="NO DISPONIBLE"/>
    <s v="DC"/>
    <s v="NO"/>
    <s v="NO DISPONIBLE"/>
    <s v="NO DISPONIBLE"/>
    <s v="NO DISPONIBLE"/>
    <n v="2009"/>
    <s v="WORKOVER"/>
    <s v="CONTRATO"/>
    <s v="ACTIVO"/>
    <s v="OPERANDO"/>
    <m/>
    <s v="META"/>
    <s v="ACACIAS"/>
  </r>
  <r>
    <n v="107"/>
    <n v="44682"/>
    <d v="2024-02-29T00:00:00"/>
    <s v="Tal-302"/>
    <x v="4"/>
    <s v="NO DISPONIBLE"/>
    <s v="DC"/>
    <s v="NO"/>
    <s v="NO DISPONIBLE"/>
    <s v="NO DISPONIBLE"/>
    <s v="NO DISPONIBLE"/>
    <n v="2009"/>
    <s v="WORKOVER"/>
    <s v="LIBRE"/>
    <s v="INACTIVO"/>
    <s v="NO OPERANDO"/>
    <m/>
    <s v="CASANARE"/>
    <m/>
  </r>
  <r>
    <n v="108"/>
    <n v="44682"/>
    <d v="2024-03-31T00:00:00"/>
    <s v="Tal-71"/>
    <x v="0"/>
    <s v="NO DISPONIBLE"/>
    <s v="DC"/>
    <s v="NO"/>
    <s v="NO DISPONIBLE"/>
    <s v="NO DISPONIBLE"/>
    <s v="NO DISPONIBLE"/>
    <n v="2010"/>
    <s v="WORKOVER"/>
    <s v="CONTRATO"/>
    <s v="ACTIVO"/>
    <s v="OPERANDO"/>
    <m/>
    <s v="ARAUCA"/>
    <s v="ARAUCA"/>
  </r>
  <r>
    <n v="109"/>
    <n v="44682"/>
    <d v="2024-03-31T00:00:00"/>
    <s v="Tal-72"/>
    <x v="0"/>
    <s v="NO DISPONIBLE"/>
    <s v="DC"/>
    <s v="NO"/>
    <s v="NO DISPONIBLE"/>
    <s v="NO DISPONIBLE"/>
    <s v="NO DISPONIBLE"/>
    <n v="2010"/>
    <s v="WORKOVER"/>
    <s v="CONTRATO"/>
    <s v="ACTIVO"/>
    <s v="OPERANDO"/>
    <m/>
    <s v="META"/>
    <s v="AKACIAS 134"/>
  </r>
  <r>
    <n v="110"/>
    <n v="44682"/>
    <d v="2024-02-29T00:00:00"/>
    <s v="Tal-73"/>
    <x v="8"/>
    <s v="NO DISPONIBLE"/>
    <s v="DC"/>
    <s v="DRILLMEC"/>
    <s v="NO DISPONIBLE"/>
    <s v="NO DISPONIBLE"/>
    <s v="NO DISPONIBLE"/>
    <n v="2010"/>
    <s v="DRILLING"/>
    <s v="LIBRE"/>
    <s v="INACTIVO"/>
    <s v="NO OPERANDO"/>
    <m/>
    <s v="META"/>
    <m/>
  </r>
  <r>
    <n v="111"/>
    <n v="44682"/>
    <d v="2024-02-29T00:00:00"/>
    <s v="Tal-76"/>
    <x v="9"/>
    <s v="NO DISPONIBLE"/>
    <s v="SCR"/>
    <s v="DRILLMEC"/>
    <s v="NO DISPONIBLE"/>
    <s v="NO DISPONIBLE"/>
    <s v="NO DISPONIBLE"/>
    <n v="2010"/>
    <s v="DRILLING"/>
    <s v="CONTRATO"/>
    <s v="ACTIVO"/>
    <s v="OPERANDO"/>
    <m/>
    <s v="META"/>
    <s v="CLIA 15"/>
  </r>
  <r>
    <n v="112"/>
    <n v="44682"/>
    <d v="2024-02-29T00:00:00"/>
    <s v="Tal-100"/>
    <x v="0"/>
    <s v="NO DISPONIBLE"/>
    <s v="DC"/>
    <s v="NO"/>
    <s v="NO DISPONIBLE"/>
    <s v="NO DISPONIBLE"/>
    <s v="NO DISPONIBLE"/>
    <n v="2010"/>
    <s v="DRILLING"/>
    <s v="CONTRATO"/>
    <s v="ACTIVO"/>
    <s v="OPERANDO"/>
    <m/>
    <s v="META"/>
    <s v="QUIFA 974 H"/>
  </r>
  <r>
    <n v="113"/>
    <n v="44682"/>
    <d v="2024-03-31T00:00:00"/>
    <s v="Tal-101"/>
    <x v="0"/>
    <s v="NO DISPONIBLE"/>
    <s v="DC"/>
    <s v="NO"/>
    <s v="NO DISPONIBLE"/>
    <s v="NO DISPONIBLE"/>
    <s v="NO DISPONIBLE"/>
    <n v="2010"/>
    <s v="WORKOVER"/>
    <s v="CONTRATO"/>
    <s v="ACTIVO"/>
    <s v="OPERANDO"/>
    <m/>
    <s v="META"/>
    <s v="ACACIAS"/>
  </r>
  <r>
    <n v="114"/>
    <n v="44683"/>
    <d v="2024-03-31T00:00:00"/>
    <s v="Tal-410"/>
    <x v="6"/>
    <s v="FRANKS 300T"/>
    <s v="CONVENCIONAL"/>
    <s v="NO"/>
    <s v="SI"/>
    <s v="NO"/>
    <s v="SI"/>
    <n v="2013"/>
    <s v="WORKOVER"/>
    <s v="CONTRATO"/>
    <s v="ACTIVO"/>
    <s v="OPERANDO"/>
    <m/>
    <s v="BOYACÁ"/>
    <s v="PALAGUA 198"/>
  </r>
  <r>
    <n v="115"/>
    <n v="44683"/>
    <d v="2024-02-29T00:00:00"/>
    <s v="Tal-411"/>
    <x v="3"/>
    <s v="COOPER LTO 750 "/>
    <s v="CONVENCIONAL"/>
    <s v="NO"/>
    <s v="NO"/>
    <s v="NO"/>
    <s v="SI"/>
    <n v="2013"/>
    <s v="DRILLING"/>
    <s v="LIBRE"/>
    <s v="INACTIVO"/>
    <s v="NO OPERANDO"/>
    <m/>
    <s v="SANTANDER"/>
    <m/>
  </r>
  <r>
    <n v="116"/>
    <n v="44683"/>
    <d v="2024-02-29T00:00:00"/>
    <s v="Tal-412"/>
    <x v="4"/>
    <s v="IDECO H35"/>
    <s v="CONVENCIONAL"/>
    <s v="NO"/>
    <s v="SI"/>
    <s v="NO"/>
    <s v="SI"/>
    <n v="2012"/>
    <s v="WORKOVER"/>
    <s v="LIBRE"/>
    <s v="INACTIVO"/>
    <s v="NO OPERANDO"/>
    <s v="MANTENIMIENTO "/>
    <s v="SANTANDER"/>
    <m/>
  </r>
  <r>
    <n v="117"/>
    <n v="44683"/>
    <d v="2024-03-31T00:00:00"/>
    <s v="Tal-413"/>
    <x v="17"/>
    <s v="IDECO H37"/>
    <s v="CONVENCIONAL"/>
    <s v="NO"/>
    <s v="SI"/>
    <s v="NO"/>
    <s v="SI"/>
    <n v="2013"/>
    <s v="WORKOVER"/>
    <s v="CONTRATO"/>
    <s v="ACTIVO"/>
    <s v="OPERANDO"/>
    <m/>
    <s v="BOYACÁ"/>
    <s v="PALAGUA 049"/>
  </r>
  <r>
    <n v="118"/>
    <n v="44683"/>
    <d v="2024-02-29T00:00:00"/>
    <s v="Tal-414"/>
    <x v="3"/>
    <s v="CABOT  750"/>
    <s v="CONVENCIONAL"/>
    <s v="NO"/>
    <s v="NO"/>
    <s v="NO"/>
    <s v="SI"/>
    <n v="2012"/>
    <s v="DRILLING"/>
    <s v="LIBRE"/>
    <s v="INACTIVO"/>
    <s v="NO OPERANDO"/>
    <m/>
    <s v="SANTANDER"/>
    <m/>
  </r>
  <r>
    <n v="119"/>
    <n v="44683"/>
    <d v="2024-02-29T00:00:00"/>
    <s v="Tal-415"/>
    <x v="18"/>
    <s v="SERVICE KING 775"/>
    <s v="CONVENCIONAL"/>
    <s v="NO"/>
    <s v="NO"/>
    <s v="NO"/>
    <s v="NO"/>
    <n v="2011"/>
    <s v="DRILLING"/>
    <s v="LIBRE"/>
    <s v="INACTIVO"/>
    <s v="NO OPERANDO"/>
    <s v="MANTENIMIENTO "/>
    <s v="SANTANDER"/>
    <m/>
  </r>
  <r>
    <n v="120"/>
    <n v="44683"/>
    <d v="2024-02-29T00:00:00"/>
    <s v="Tal-416"/>
    <x v="6"/>
    <s v="FRANKS 300"/>
    <s v="CONVENCIONAL"/>
    <s v="NO"/>
    <s v="SI"/>
    <s v="NO"/>
    <s v="SI"/>
    <n v="2021"/>
    <s v="WORKOVER"/>
    <s v="LIBRE"/>
    <s v="INACTIVO"/>
    <s v="NO OPERANDO"/>
    <s v="MANTENIMIENTO "/>
    <s v="SANTANDER"/>
    <m/>
  </r>
  <r>
    <n v="121"/>
    <n v="44683"/>
    <d v="2024-02-29T00:00:00"/>
    <s v="Tal-417"/>
    <x v="4"/>
    <s v="TAYLOR BIG-T"/>
    <s v="CONVENCIONAL"/>
    <s v="NO"/>
    <s v="SI"/>
    <s v="NO"/>
    <s v="NO"/>
    <n v="2005"/>
    <s v="WORKOVER"/>
    <s v="LIBRE"/>
    <s v="INACTIVO"/>
    <s v="NO OPERANDO"/>
    <s v="MANTENIMIENTO "/>
    <s v="SANTANDER"/>
    <m/>
  </r>
  <r>
    <n v="122"/>
    <n v="44136"/>
    <d v="2024-02-29T00:00:00"/>
    <s v="Tal-119"/>
    <x v="8"/>
    <s v="CABOT"/>
    <s v="NO DISPONIBLE"/>
    <n v="250"/>
    <s v="SI"/>
    <s v="NO"/>
    <s v="SI"/>
    <n v="2004"/>
    <s v="DRILLING"/>
    <s v="LIBRE"/>
    <s v="INACTIVO"/>
    <s v="NO OPERANDO"/>
    <m/>
    <s v="CESAR"/>
    <m/>
  </r>
  <r>
    <n v="123"/>
    <n v="44136"/>
    <d v="2024-02-29T00:00:00"/>
    <s v="Tal-406"/>
    <x v="5"/>
    <s v="NO DISPONIBLE"/>
    <s v="NO DISPONIBLE"/>
    <s v="NO DISPONIBLE"/>
    <s v="NO DISPONIBLE"/>
    <s v="NO DISPONIBLE"/>
    <s v="NO DISPONIBLE"/>
    <s v="NO DISPONIBLE"/>
    <s v="DRILLING"/>
    <s v="LIBRE"/>
    <s v="INACTIVO"/>
    <s v="NO OPERANDO"/>
    <m/>
    <s v="CESAR"/>
    <m/>
  </r>
  <r>
    <n v="124"/>
    <n v="43831"/>
    <d v="2024-03-31T00:00:00"/>
    <s v="Tal-120"/>
    <x v="4"/>
    <s v="NO DISPONIBLE"/>
    <s v="NO DISPONIBLE"/>
    <s v="NO DISPONIBLE"/>
    <s v="NO DISPONIBLE"/>
    <s v="NO DISPONIBLE"/>
    <s v="NO DISPONIBLE"/>
    <s v="NO DISPONIBLE"/>
    <s v="WORKOVER"/>
    <s v="CONTRATO"/>
    <s v="ACTIVO"/>
    <s v="OPERANDO"/>
    <m/>
    <s v="BOYACÁ"/>
    <s v="VELASQUEZ"/>
  </r>
  <r>
    <n v="125"/>
    <n v="43831"/>
    <d v="2024-03-31T00:00:00"/>
    <s v="Tal-122"/>
    <x v="4"/>
    <s v="NO DISPONIBLE"/>
    <s v="NO DISPONIBLE"/>
    <s v="NO DISPONIBLE"/>
    <s v="NO DISPONIBLE"/>
    <s v="NO DISPONIBLE"/>
    <s v="NO DISPONIBLE"/>
    <s v="NO DISPONIBLE"/>
    <s v="WORKOVER"/>
    <s v="CONTRATO"/>
    <s v="ACTIVO"/>
    <s v="OPERANDO"/>
    <m/>
    <s v="BOYACÁ"/>
    <s v="VELASQUEZ"/>
  </r>
  <r>
    <n v="126"/>
    <n v="43831"/>
    <d v="2024-03-31T00:00:00"/>
    <s v="Tal-354"/>
    <x v="4"/>
    <s v="NO DISPONIBLE"/>
    <s v="NO DISPONIBLE"/>
    <s v="NO DISPONIBLE"/>
    <s v="NO DISPONIBLE"/>
    <s v="NO DISPONIBLE"/>
    <s v="NO DISPONIBLE"/>
    <s v="NO DISPONIBLE"/>
    <s v="WORKOVER"/>
    <s v="CONTRATO"/>
    <s v="ACTIVO"/>
    <s v="OPERANDO"/>
    <m/>
    <s v="BOYACÁ"/>
    <s v="VELASQUEZ"/>
  </r>
  <r>
    <n v="127"/>
    <n v="43831"/>
    <d v="2024-02-29T00:00:00"/>
    <s v="Tal-355"/>
    <x v="3"/>
    <s v="NO DISPONIBLE"/>
    <s v="NO DISPONIBLE"/>
    <s v="NO DISPONIBLE"/>
    <s v="NO DISPONIBLE"/>
    <s v="NO DISPONIBLE"/>
    <s v="NO DISPONIBLE"/>
    <s v="NO DISPONIBLE"/>
    <s v="DRILLING"/>
    <s v="CONTRATO"/>
    <s v="ACTIVO"/>
    <s v="OPERANDO"/>
    <m/>
    <s v="META"/>
    <s v="AKACIAS 127"/>
  </r>
  <r>
    <n v="128"/>
    <n v="44287"/>
    <d v="2024-02-29T00:00:00"/>
    <s v="Tal-356"/>
    <x v="5"/>
    <s v="NO DISPONIBLE"/>
    <s v="NO DISPONIBLE"/>
    <s v="NO DISPONIBLE"/>
    <s v="NO DISPONIBLE"/>
    <s v="NO DISPONIBLE"/>
    <s v="NO DISPONIBLE"/>
    <s v="NO DISPONIBLE"/>
    <s v="WORKOVER"/>
    <s v="LIBRE"/>
    <s v="INACTIVO"/>
    <s v="NO OPERANDO"/>
    <m/>
    <s v="META"/>
    <m/>
  </r>
  <r>
    <n v="129"/>
    <n v="44287"/>
    <d v="2024-02-29T00:00:00"/>
    <s v="Tal-357"/>
    <x v="5"/>
    <s v="NO DISPONIBLE"/>
    <s v="NO DISPONIBLE"/>
    <s v="NO DISPONIBLE"/>
    <s v="NO DISPONIBLE"/>
    <s v="NO DISPONIBLE"/>
    <s v="NO DISPONIBLE"/>
    <s v="NO DISPONIBLE"/>
    <s v="WORKOVER"/>
    <s v="LIBRE"/>
    <s v="INACTIVO"/>
    <s v="NO OPERANDO"/>
    <m/>
    <s v="SANTANDER"/>
    <m/>
  </r>
  <r>
    <n v="130"/>
    <n v="44287"/>
    <d v="2024-02-29T00:00:00"/>
    <s v="Tal-358"/>
    <x v="5"/>
    <s v="NO DISPONIBLE"/>
    <s v="NO DISPONIBLE"/>
    <s v="NO DISPONIBLE"/>
    <s v="NO DISPONIBLE"/>
    <s v="NO DISPONIBLE"/>
    <s v="NO DISPONIBLE"/>
    <s v="NO DISPONIBLE"/>
    <s v="WORKOVER"/>
    <s v="LIBRE"/>
    <s v="INACTIVO"/>
    <s v="NO OPERANDO"/>
    <m/>
    <s v="SANTANDER"/>
    <m/>
  </r>
  <r>
    <n v="131"/>
    <n v="44287"/>
    <d v="2024-02-29T00:00:00"/>
    <s v="Tal-359"/>
    <x v="5"/>
    <s v="NO DISPONIBLE"/>
    <s v="NO DISPONIBLE"/>
    <s v="NO DISPONIBLE"/>
    <s v="NO DISPONIBLE"/>
    <s v="NO DISPONIBLE"/>
    <s v="NO DISPONIBLE"/>
    <s v="NO DISPONIBLE"/>
    <s v="WORKOVER"/>
    <s v="LIBRE"/>
    <s v="INACTIVO"/>
    <s v="NO OPERANDO"/>
    <m/>
    <s v="SANTANDER"/>
    <m/>
  </r>
  <r>
    <n v="132"/>
    <n v="44287"/>
    <d v="2024-02-29T00:00:00"/>
    <s v="Tal-360"/>
    <x v="5"/>
    <s v="NO DISPONIBLE"/>
    <s v="NO DISPONIBLE"/>
    <s v="NO DISPONIBLE"/>
    <s v="NO DISPONIBLE"/>
    <s v="NO DISPONIBLE"/>
    <s v="NO DISPONIBLE"/>
    <s v="NO DISPONIBLE"/>
    <s v="WORKOVER"/>
    <s v="LIBRE"/>
    <s v="INACTIVO"/>
    <s v="NO OPERANDO"/>
    <m/>
    <s v="SANTANDER"/>
    <m/>
  </r>
  <r>
    <n v="133"/>
    <n v="44287"/>
    <d v="2024-02-29T00:00:00"/>
    <s v="Tal-361"/>
    <x v="5"/>
    <s v="NO DISPONIBLE"/>
    <s v="NO DISPONIBLE"/>
    <s v="NO DISPONIBLE"/>
    <s v="NO DISPONIBLE"/>
    <s v="NO DISPONIBLE"/>
    <s v="NO DISPONIBLE"/>
    <s v="NO DISPONIBLE"/>
    <s v="WORKOVER"/>
    <s v="LIBRE"/>
    <s v="INACTIVO"/>
    <s v="NO OPERANDO"/>
    <m/>
    <s v="NORTE DE SANTANDER"/>
    <m/>
  </r>
  <r>
    <n v="134"/>
    <n v="44287"/>
    <d v="2024-02-29T00:00:00"/>
    <s v="Tal-362"/>
    <x v="5"/>
    <s v="NO DISPONIBLE"/>
    <s v="NO DISPONIBLE"/>
    <s v="NO DISPONIBLE"/>
    <s v="NO DISPONIBLE"/>
    <s v="NO DISPONIBLE"/>
    <s v="NO DISPONIBLE"/>
    <s v="NO DISPONIBLE"/>
    <s v="WORKOVER"/>
    <s v="LIBRE"/>
    <s v="INACTIVO"/>
    <s v="NO OPERANDO"/>
    <m/>
    <s v="SANTANDER"/>
    <m/>
  </r>
  <r>
    <n v="135"/>
    <n v="44287"/>
    <d v="2024-02-29T00:00:00"/>
    <s v="Tal-309"/>
    <x v="5"/>
    <s v="NO DISPONIBLE"/>
    <s v="NO DISPONIBLE"/>
    <s v="NO DISPONIBLE"/>
    <s v="NO DISPONIBLE"/>
    <s v="NO DISPONIBLE"/>
    <s v="NO DISPONIBLE"/>
    <s v="NO DISPONIBLE"/>
    <s v="WORKOVER"/>
    <s v="LIBRE"/>
    <s v="INACTIVO"/>
    <s v="NO OPERANDO"/>
    <m/>
    <s v="ANTIOQUIA"/>
    <m/>
  </r>
  <r>
    <n v="136"/>
    <n v="44682"/>
    <d v="2024-03-31T00:00:00"/>
    <s v="Tal-123"/>
    <x v="5"/>
    <s v="NO DISPONIBLE"/>
    <s v="NO DISPONIBLE"/>
    <s v="NO DISPONIBLE"/>
    <s v="NO DISPONIBLE"/>
    <s v="NO DISPONIBLE"/>
    <s v="NO DISPONIBLE"/>
    <s v="NO DISPONIBLE"/>
    <s v="WORKOVER"/>
    <s v="CONTRATO"/>
    <s v="ACTIVO"/>
    <s v="OPERANDO"/>
    <m/>
    <s v="HUILA"/>
    <s v="YAGUARÁ"/>
  </r>
  <r>
    <n v="137"/>
    <n v="44896"/>
    <d v="2024-02-29T00:00:00"/>
    <s v="Tal-124"/>
    <x v="10"/>
    <s v="CANTILEVER"/>
    <s v="AC/VFD"/>
    <n v="500"/>
    <s v="SI"/>
    <s v="NO"/>
    <s v="SI"/>
    <n v="2016"/>
    <s v="DRILLING"/>
    <s v="LIBRE"/>
    <s v="INACTIVO"/>
    <s v="NO OPERANDO"/>
    <m/>
    <s v="HUILA"/>
    <m/>
  </r>
  <r>
    <n v="138"/>
    <n v="44896"/>
    <d v="2024-02-29T00:00:00"/>
    <s v="Tal-125"/>
    <x v="7"/>
    <s v="RIGS NABOSR PACE M"/>
    <s v="AC/VFD"/>
    <n v="275"/>
    <s v="SI"/>
    <s v="SI"/>
    <s v="NO"/>
    <n v="2009"/>
    <s v="DRILLING"/>
    <s v="CONTRATO"/>
    <s v="ACTIVO"/>
    <s v="OPERANDO"/>
    <s v="IESCO T645"/>
    <s v="META"/>
    <s v="RUBIALES 2175 H"/>
  </r>
  <r>
    <n v="139"/>
    <n v="44896"/>
    <d v="2024-02-29T00:00:00"/>
    <s v="Tal-128"/>
    <x v="7"/>
    <s v="RIGS NABOSR PACE M"/>
    <s v="AC/VFD"/>
    <n v="275"/>
    <s v="SI"/>
    <s v="SI"/>
    <s v="NO"/>
    <n v="2009"/>
    <s v="DRILLING"/>
    <s v="CONTRATO"/>
    <s v="ACTIVO"/>
    <s v="OPERANDO"/>
    <s v="IESCO T618"/>
    <s v="CASANARE"/>
    <s v="FLOREÑA UP16Z"/>
  </r>
  <r>
    <n v="140"/>
    <n v="44896"/>
    <d v="2024-02-29T00:00:00"/>
    <s v="Tal-129"/>
    <x v="16"/>
    <s v="CONTINENTAL EMSCO / 3000 (HP)"/>
    <s v="AC/SCR"/>
    <n v="750"/>
    <s v="SI"/>
    <s v="NO"/>
    <s v="SI"/>
    <n v="2012"/>
    <s v="NO DISPONIBLE "/>
    <s v="NO DISPONIBLE "/>
    <s v="NO DISPONIBLE "/>
    <s v="NO DISPONIBLE "/>
    <m/>
    <s v="NO DISPONIBLE "/>
    <m/>
  </r>
  <r>
    <n v="141"/>
    <n v="44896"/>
    <d v="2024-02-29T00:00:00"/>
    <s v="Tal-127"/>
    <x v="8"/>
    <s v="MIDCONTINENT / 1500 (HP)"/>
    <s v="AC/SCR"/>
    <n v="500"/>
    <s v="SI"/>
    <s v="SI"/>
    <s v="SI"/>
    <n v="2012"/>
    <s v="DRILLING"/>
    <s v="LIBRE"/>
    <s v="INACTIVO"/>
    <s v="NO OPERANDO"/>
    <m/>
    <s v="META"/>
    <m/>
  </r>
  <r>
    <n v="142"/>
    <n v="44896"/>
    <d v="2024-02-29T00:00:00"/>
    <s v="Tal-130"/>
    <x v="10"/>
    <s v="CANTILEVER"/>
    <s v="AC/VFD"/>
    <n v="500"/>
    <s v="SI"/>
    <s v="SI"/>
    <s v="NO"/>
    <n v="2006"/>
    <s v="DRILLING"/>
    <s v="LIBRE"/>
    <s v="INACTIVO"/>
    <s v="NO OPERANDO"/>
    <m/>
    <s v="HUILA"/>
    <m/>
  </r>
  <r>
    <n v="143"/>
    <n v="44896"/>
    <d v="2024-02-29T00:00:00"/>
    <s v="Tal-131"/>
    <x v="8"/>
    <s v="CONTINENTAL EMSCO / 1500 (HP)"/>
    <s v="AC/SCR"/>
    <n v="500"/>
    <s v="SI"/>
    <s v="SI"/>
    <s v="SI"/>
    <n v="2010"/>
    <s v="DRILLING"/>
    <s v="LIBRE"/>
    <s v="INACTIVO"/>
    <s v="NO OPERANDO"/>
    <m/>
    <s v="META"/>
    <m/>
  </r>
  <r>
    <n v="144"/>
    <n v="44896"/>
    <d v="2024-02-29T00:00:00"/>
    <s v="Tal-132"/>
    <x v="8"/>
    <s v="CANTILEBER DRECO"/>
    <s v="AC/SCR"/>
    <n v="500"/>
    <s v="SI"/>
    <s v="SI"/>
    <s v="SI"/>
    <n v="2010"/>
    <s v="DRILLING"/>
    <s v="LIBRE"/>
    <s v="INACTIVO"/>
    <s v="NO OPERANDO"/>
    <m/>
    <s v="META"/>
    <m/>
  </r>
  <r>
    <n v="145"/>
    <n v="44896"/>
    <d v="2024-02-29T00:00:00"/>
    <s v="Tal-133"/>
    <x v="8"/>
    <s v="PACE / 1500"/>
    <s v="AC/VFD"/>
    <n v="500"/>
    <s v="SI"/>
    <s v="SI"/>
    <s v="NO"/>
    <n v="2010"/>
    <s v="DRILLING"/>
    <s v="LIBRE"/>
    <s v="INACTIVO"/>
    <s v="NO OPERANDO"/>
    <m/>
    <s v="META"/>
    <m/>
  </r>
  <r>
    <n v="146"/>
    <n v="44896"/>
    <d v="2024-02-29T00:00:00"/>
    <s v="Tal-134"/>
    <x v="8"/>
    <s v="PACE / 1500"/>
    <s v="AC/VFD"/>
    <n v="500"/>
    <s v="SI"/>
    <s v="SI"/>
    <s v="NO"/>
    <n v="1980"/>
    <s v="DRILLING"/>
    <s v="CONTRATO"/>
    <s v="ACTIVO"/>
    <s v="OPERANDO"/>
    <m/>
    <s v="META"/>
    <s v="CAÑO SUR CASE 0216 H "/>
  </r>
  <r>
    <n v="147"/>
    <n v="44896"/>
    <d v="2024-02-29T00:00:00"/>
    <s v="Tal-135"/>
    <x v="8"/>
    <s v="PACE X / CANRIG DW3000-1SP"/>
    <s v="AC/VFD"/>
    <n v="500"/>
    <s v="SI"/>
    <s v="SI"/>
    <s v="NO"/>
    <n v="2015"/>
    <s v="DRILLING"/>
    <s v="CONTRATO"/>
    <s v="ACTIVO"/>
    <s v="OPERANDO"/>
    <m/>
    <s v="META"/>
    <s v="CAÑO SUR CASE 0320 H"/>
  </r>
  <r>
    <n v="148"/>
    <n v="44896"/>
    <d v="2024-02-29T00:00:00"/>
    <s v="Tal-330"/>
    <x v="8"/>
    <s v="PACE X / CANRIG DW3000-1SP"/>
    <s v="AC/VFD"/>
    <n v="500"/>
    <s v="SI"/>
    <s v="SI"/>
    <s v="NO"/>
    <n v="2015"/>
    <s v="DRILLING"/>
    <s v="CONTRATO"/>
    <s v="ACTIVO"/>
    <s v="OPERANDO"/>
    <m/>
    <s v="CUNDINAMARCA"/>
    <s v="MACHIN 1 ST 3"/>
  </r>
  <r>
    <n v="149"/>
    <n v="44896"/>
    <d v="2024-02-29T00:00:00"/>
    <s v="Tal-331"/>
    <x v="8"/>
    <s v="PACE X / CANRIG DW3000-1SP"/>
    <s v="AC/VFD"/>
    <n v="500"/>
    <s v="SI"/>
    <s v="SI"/>
    <s v="NO"/>
    <n v="2015"/>
    <s v="DRILLING"/>
    <s v="CONTRATO"/>
    <s v="ACTIVO"/>
    <s v="OPERANDO"/>
    <m/>
    <s v="META"/>
    <s v="HAMACA 133 H"/>
  </r>
  <r>
    <n v="150"/>
    <n v="44896"/>
    <d v="2024-02-29T00:00:00"/>
    <s v="Tal-340"/>
    <x v="8"/>
    <s v="PACE X / CANRIG DW3000-1SP"/>
    <s v="AC/VFD"/>
    <n v="500"/>
    <s v="SI"/>
    <s v="SI"/>
    <s v="NO"/>
    <n v="2015"/>
    <s v="DRILLING"/>
    <s v="CONTRATO"/>
    <s v="ACTIVO"/>
    <s v="OPERANDO"/>
    <m/>
    <s v="META"/>
    <s v="QUIFA 948 H"/>
  </r>
  <r>
    <n v="151"/>
    <n v="44896"/>
    <d v="2024-02-29T00:00:00"/>
    <s v="Tal-142"/>
    <x v="8"/>
    <s v="PACE X / CANRIG DW3000-1SP"/>
    <s v="AC/VFD"/>
    <n v="500"/>
    <s v="SI"/>
    <s v="SI"/>
    <s v="NO"/>
    <n v="2015"/>
    <s v="NO DISPONIBLE "/>
    <s v="NO DISPONIBLE "/>
    <s v="NO DISPONIBLE "/>
    <s v="NO DISPONIBLE "/>
    <m/>
    <s v="NO DISPONIBLE "/>
    <m/>
  </r>
  <r>
    <n v="152"/>
    <n v="44896"/>
    <d v="2024-02-29T00:00:00"/>
    <s v="Tal-143"/>
    <x v="8"/>
    <s v="PACE X / CANRIG DW3000-1SP"/>
    <s v="AC/VFD"/>
    <n v="500"/>
    <s v="SI"/>
    <s v="SI"/>
    <s v="NO"/>
    <n v="2015"/>
    <s v="DRILLING"/>
    <s v="CONTRATO"/>
    <s v="ACTIVO"/>
    <s v="OPERANDO"/>
    <m/>
    <s v="META"/>
    <s v="OPALO 44 H"/>
  </r>
  <r>
    <n v="153"/>
    <n v="44166"/>
    <d v="2024-02-29T00:00:00"/>
    <s v="Tal-139"/>
    <x v="12"/>
    <s v="SANDVIK 740"/>
    <s v="DC/SCR"/>
    <s v="SI"/>
    <s v="NO"/>
    <s v="SI"/>
    <s v="NO"/>
    <n v="2012"/>
    <s v="DRILLING"/>
    <s v="LIBRE"/>
    <s v="INACTIVO"/>
    <s v="NO OPERANDO"/>
    <m/>
    <s v="GUAJIRA"/>
    <m/>
  </r>
  <r>
    <n v="154"/>
    <n v="44166"/>
    <d v="2024-02-29T00:00:00"/>
    <s v="Tal-140"/>
    <x v="12"/>
    <s v="SANDVIK 740"/>
    <s v="DC/SCR"/>
    <s v="SI"/>
    <s v="NO"/>
    <s v="SI"/>
    <s v="NO"/>
    <n v="2012"/>
    <s v="DRILLING"/>
    <s v="LIBRE"/>
    <s v="INACTIVO"/>
    <s v="NO OPERANDO"/>
    <m/>
    <s v="ANTIOQUIA"/>
    <m/>
  </r>
  <r>
    <n v="155"/>
    <n v="44166"/>
    <d v="2024-02-29T00:00:00"/>
    <s v="Tal-387"/>
    <x v="6"/>
    <s v="ATLAS COPCO CT 20"/>
    <s v="DC/SCR"/>
    <s v="SI"/>
    <s v="NO"/>
    <s v="SI"/>
    <s v="NO"/>
    <n v="2012"/>
    <s v="DRILLING"/>
    <s v="LIBRE"/>
    <s v="INACTIVO"/>
    <s v="NO OPERANDO"/>
    <m/>
    <s v="CUNDINAMARCA"/>
    <m/>
  </r>
  <r>
    <n v="156"/>
    <n v="44166"/>
    <d v="2024-02-29T00:00:00"/>
    <s v="Tal-154"/>
    <x v="6"/>
    <s v="ATLAS COPCO CT 20"/>
    <s v="DC/SCR"/>
    <s v="SI"/>
    <s v="NO"/>
    <s v="SI"/>
    <s v="NO"/>
    <n v="2012"/>
    <s v="DRILLING"/>
    <s v="LIBRE"/>
    <s v="INACTIVO"/>
    <s v="NO OPERANDO"/>
    <m/>
    <s v="CUNDINAMARCA"/>
    <m/>
  </r>
  <r>
    <n v="157"/>
    <n v="44682"/>
    <d v="2024-02-29T00:00:00"/>
    <s v="Tal-350"/>
    <x v="5"/>
    <s v="NO DISPONIBLE"/>
    <s v="NO DISPONIBLE"/>
    <s v="NO DISPONIBLE"/>
    <s v="NO DISPONIBLE"/>
    <s v="NO DISPONIBLE"/>
    <s v="NO DISPONIBLE"/>
    <s v="NO DISPONIBLE"/>
    <s v="DRILLING"/>
    <s v="LIBRE"/>
    <s v="INACTIVO"/>
    <s v="NO OPERANDO"/>
    <m/>
    <s v="OFFSHORE"/>
    <m/>
  </r>
  <r>
    <n v="158"/>
    <n v="44682"/>
    <d v="2024-02-29T00:00:00"/>
    <s v="Tal-161"/>
    <x v="16"/>
    <s v="DRILLMEC"/>
    <s v="AC/VFD"/>
    <n v="750"/>
    <s v="SI"/>
    <s v="SI"/>
    <s v="NO DISPONIBLE"/>
    <n v="2009"/>
    <s v="DRILLING"/>
    <s v="CONTRATO"/>
    <s v="ACTIVO"/>
    <s v="OPERANDO"/>
    <m/>
    <s v="CASANARE"/>
    <s v="AZOGUE 3"/>
  </r>
  <r>
    <n v="159"/>
    <n v="44682"/>
    <d v="2024-02-29T00:00:00"/>
    <s v="Tal-158"/>
    <x v="16"/>
    <s v="DRECO"/>
    <s v="DC/SCR"/>
    <n v="750"/>
    <s v="SI"/>
    <s v="NO"/>
    <s v="SI"/>
    <n v="2011"/>
    <s v="DRILLING"/>
    <s v="CONTRATO"/>
    <s v="ACTIVO"/>
    <s v="OPERANDO"/>
    <m/>
    <s v="CASANARE"/>
    <s v="JACANA HORIZONTAL 1"/>
  </r>
  <r>
    <n v="160"/>
    <n v="44682"/>
    <d v="2024-02-29T00:00:00"/>
    <s v="Tal-36"/>
    <x v="16"/>
    <s v="NO DISPONIBLE"/>
    <s v="NO DISPONIBLE"/>
    <s v="NO DISPONIBLE"/>
    <s v="SI"/>
    <s v="NO DISPONIBLE "/>
    <s v="NO DISPONIBLE"/>
    <s v="NO DISPONIBLE"/>
    <s v="DRILLING"/>
    <s v="LIBRE"/>
    <s v="INACTIVO"/>
    <s v="NO OPERANDO"/>
    <m/>
    <s v="CASANARE"/>
    <m/>
  </r>
  <r>
    <n v="161"/>
    <n v="44256"/>
    <d v="2024-03-31T00:00:00"/>
    <s v="Tal-159"/>
    <x v="19"/>
    <s v="COOPER"/>
    <s v="CONVENCIONAL"/>
    <s v="NO"/>
    <s v="SI"/>
    <s v="NO"/>
    <s v="NO"/>
    <n v="1978"/>
    <s v="WORKOVER"/>
    <s v="CONTRATO"/>
    <s v="ACTIVO"/>
    <s v="OPERANDO"/>
    <m/>
    <s v="META"/>
    <m/>
  </r>
  <r>
    <n v="162"/>
    <n v="44256"/>
    <d v="2024-02-29T00:00:00"/>
    <s v="Tal-335"/>
    <x v="4"/>
    <s v="TFI"/>
    <s v="CONVENCIONAL"/>
    <s v="NO"/>
    <s v="SI"/>
    <s v="SI"/>
    <s v="NO"/>
    <n v="2010"/>
    <s v="WORKOVER"/>
    <s v="LIBRE"/>
    <s v="INACTIVO"/>
    <s v="NO OPERANDO"/>
    <m/>
    <s v="CASANARE"/>
    <m/>
  </r>
  <r>
    <n v="163"/>
    <n v="44256"/>
    <d v="2024-02-29T00:00:00"/>
    <s v="Tal-352"/>
    <x v="4"/>
    <s v="WILSON"/>
    <s v="CONVENCIONAL"/>
    <s v="NO"/>
    <s v="SI"/>
    <s v="SI"/>
    <s v="NO"/>
    <n v="1983"/>
    <s v="WORKOVER"/>
    <s v="LIBRE"/>
    <s v="INACTIVO"/>
    <s v="NO OPERANDO"/>
    <m/>
    <s v="CASANARE"/>
    <m/>
  </r>
  <r>
    <n v="164"/>
    <n v="44256"/>
    <d v="2024-02-29T00:00:00"/>
    <s v="Tal-336"/>
    <x v="0"/>
    <s v="RG"/>
    <s v="CONVENCIONAL"/>
    <s v="NO"/>
    <s v="SI"/>
    <s v="SI"/>
    <s v="NO"/>
    <n v="2012"/>
    <s v="WORKOVER"/>
    <s v="LIBRE"/>
    <s v="INACTIVO"/>
    <s v="NO OPERANDO"/>
    <m/>
    <s v="META"/>
    <m/>
  </r>
  <r>
    <n v="165"/>
    <n v="44256"/>
    <d v="2024-03-31T00:00:00"/>
    <s v="Tal-337"/>
    <x v="3"/>
    <s v="Service King"/>
    <s v="CONVENCIONAL"/>
    <n v="250"/>
    <s v="SI"/>
    <s v="SI"/>
    <s v="NO"/>
    <n v="2008"/>
    <s v="WORKOVER"/>
    <s v="CONTRATO"/>
    <s v="ACTIVO"/>
    <s v="OPERANDO"/>
    <m/>
    <s v="CASANARE"/>
    <s v="OROCUE"/>
  </r>
  <r>
    <n v="166"/>
    <n v="44256"/>
    <d v="2024-02-29T00:00:00"/>
    <s v="Tal-351"/>
    <x v="0"/>
    <s v="DFXK"/>
    <s v="CONVENCIONAL"/>
    <s v="NO"/>
    <s v="SI"/>
    <s v="SI"/>
    <s v="NO"/>
    <n v="2008"/>
    <s v="WORKOVER"/>
    <s v="LIBRE"/>
    <s v="INACTIVO"/>
    <s v="NO OPERANDO"/>
    <m/>
    <s v="CASANARE"/>
    <m/>
  </r>
  <r>
    <n v="167"/>
    <n v="44256"/>
    <d v="2024-02-29T00:00:00"/>
    <e v="#N/A"/>
    <x v="3"/>
    <s v="RG"/>
    <s v="CONVENCIONAL"/>
    <s v="NO"/>
    <s v="SI"/>
    <s v="NO"/>
    <s v="SI"/>
    <n v="2015"/>
    <s v="WORKOVER"/>
    <s v="LIBRE"/>
    <s v="INACTIVO"/>
    <s v="NO OPERANDO"/>
    <m/>
    <s v="CASANARE"/>
    <m/>
  </r>
  <r>
    <n v="168"/>
    <n v="44256"/>
    <d v="2024-02-29T00:00:00"/>
    <s v="Tal-35"/>
    <x v="17"/>
    <s v="IDECO"/>
    <s v="CONVENCIONAL"/>
    <s v="NO"/>
    <s v="SI"/>
    <s v="SI"/>
    <s v="SI"/>
    <n v="2014"/>
    <s v="WORKOVER"/>
    <s v="LIBRE"/>
    <s v="INACTIVO"/>
    <s v="NO OPERANDO"/>
    <m/>
    <s v="CASANARE"/>
    <m/>
  </r>
  <r>
    <n v="169"/>
    <n v="44256"/>
    <d v="2024-02-29T00:00:00"/>
    <s v="PTL-28"/>
    <x v="16"/>
    <s v="OIME"/>
    <s v="CONVENCIONAL"/>
    <s v="NO DISPONIBLE"/>
    <s v="NO DISPONIBLE"/>
    <s v="NO"/>
    <s v="SI"/>
    <n v="2009"/>
    <s v="DRILLING"/>
    <s v="LIBRE"/>
    <s v="INACTIVO"/>
    <s v="NO OPERANDO"/>
    <m/>
    <s v="META"/>
    <m/>
  </r>
  <r>
    <n v="170"/>
    <n v="44256"/>
    <d v="2024-02-29T00:00:00"/>
    <s v="Tal-37"/>
    <x v="3"/>
    <s v="OIME"/>
    <s v="CONVENCIONAL"/>
    <s v="NO DISPONIBLE"/>
    <s v="NO DISPONIBLE"/>
    <s v="NO"/>
    <s v="SI"/>
    <n v="2009"/>
    <s v="DRILLING"/>
    <s v="LIBRE"/>
    <s v="INACTIVO"/>
    <s v="NO OPERANDO"/>
    <m/>
    <s v="META"/>
    <m/>
  </r>
  <r>
    <n v="171"/>
    <n v="44270"/>
    <d v="2024-03-31T00:00:00"/>
    <s v="Tal-38"/>
    <x v="0"/>
    <s v="HYDUKE"/>
    <s v="SELF STANDING"/>
    <s v="220K"/>
    <s v="SI"/>
    <s v="SI"/>
    <s v="SI"/>
    <n v="2003"/>
    <s v="WORKOVER"/>
    <s v="CONTRATO"/>
    <s v="ACTIVO"/>
    <s v="OPERANDO"/>
    <m/>
    <s v="SANTANDER"/>
    <m/>
  </r>
  <r>
    <n v="172"/>
    <n v="44270"/>
    <d v="2024-02-29T00:00:00"/>
    <s v="Tal-266"/>
    <x v="0"/>
    <s v="HYDUKE"/>
    <s v="SELF STANDING"/>
    <s v="250K"/>
    <s v="SI"/>
    <s v="SI"/>
    <s v="SI"/>
    <n v="2006"/>
    <s v="WORKOVER"/>
    <s v="LIBRE"/>
    <s v="INACTIVO"/>
    <s v="NO OPERANDO"/>
    <m/>
    <s v="BOLIVAR"/>
    <s v="Base"/>
  </r>
  <r>
    <n v="173"/>
    <n v="44270"/>
    <d v="2024-03-31T00:00:00"/>
    <s v="Tal-162"/>
    <x v="2"/>
    <s v="HYDUKE"/>
    <s v="SELF STANDING"/>
    <s v="250K"/>
    <s v="SI"/>
    <s v="SI"/>
    <s v="SI"/>
    <n v="2009"/>
    <s v="WORKOVER"/>
    <s v="CONTRATO"/>
    <s v="ACTIVO"/>
    <s v="OPERANDO"/>
    <m/>
    <s v="SANTANDER"/>
    <m/>
  </r>
  <r>
    <n v="174"/>
    <n v="44270"/>
    <d v="2024-03-31T00:00:00"/>
    <s v="Tal-164"/>
    <x v="0"/>
    <s v="HYDUKE"/>
    <s v="SELF STANDING"/>
    <s v="250K"/>
    <s v="SI"/>
    <s v="SI"/>
    <s v="SI"/>
    <n v="2012"/>
    <s v="WORKOVER"/>
    <s v="CONTRATO"/>
    <s v="ACTIVO"/>
    <s v="OPERANDO"/>
    <m/>
    <s v="BOLIVAR"/>
    <m/>
  </r>
  <r>
    <n v="175"/>
    <n v="44270"/>
    <d v="2024-03-31T00:00:00"/>
    <s v="Tal-165"/>
    <x v="0"/>
    <s v="NOV"/>
    <s v="SELF STANDING"/>
    <s v="250K"/>
    <s v="SI"/>
    <s v="SI"/>
    <s v="NO"/>
    <n v="2018"/>
    <s v="WORKOVER"/>
    <s v="CONTRATO"/>
    <s v="ACTIVO"/>
    <s v="OPERANDO"/>
    <m/>
    <s v="SANTANDER"/>
    <m/>
  </r>
  <r>
    <n v="176"/>
    <n v="44652"/>
    <d v="2024-02-29T00:00:00"/>
    <s v="Tal-167"/>
    <x v="0"/>
    <s v="WILSON FAST MOVE-MOGUL 42B 500"/>
    <s v="MECÁNICO"/>
    <s v="NO"/>
    <s v="SI"/>
    <s v="SI"/>
    <s v="NO"/>
    <n v="2007"/>
    <s v="DRILLING"/>
    <s v="LIBRE"/>
    <s v="INACTIVO"/>
    <s v="NO OPERANDO"/>
    <m/>
    <s v="NO DISPONIBLE "/>
    <m/>
  </r>
  <r>
    <n v="177"/>
    <n v="44652"/>
    <d v="2024-02-29T00:00:00"/>
    <s v="Tal-168"/>
    <x v="0"/>
    <s v="WILSON FAST MOVE-MOGUL 42B 500"/>
    <s v="MECÁNICO"/>
    <s v="NO"/>
    <s v="SI"/>
    <s v="SI"/>
    <s v="NO"/>
    <n v="2007"/>
    <s v="DRILLING"/>
    <s v="CONTRATO"/>
    <s v="ACTIVO"/>
    <s v="OPERANDO"/>
    <m/>
    <s v="CASANARE"/>
    <s v="TIGANA HORIZONTAL 9 "/>
  </r>
  <r>
    <n v="178"/>
    <n v="44652"/>
    <d v="2024-02-29T00:00:00"/>
    <s v="Tal-169"/>
    <x v="3"/>
    <s v="FALCON DR-725"/>
    <s v="MECÁNICO"/>
    <s v="NO"/>
    <s v="SI"/>
    <s v="NO"/>
    <s v="NO"/>
    <n v="2012"/>
    <s v="NO DISPONIBLE "/>
    <s v="NO DISPONIBLE "/>
    <s v="NO DISPONIBLE "/>
    <s v="NO DISPONIBLE "/>
    <m/>
    <m/>
    <m/>
  </r>
  <r>
    <n v="179"/>
    <n v="44652"/>
    <d v="2024-02-29T00:00:00"/>
    <s v="Tal-170"/>
    <x v="0"/>
    <s v="FALCON DR-550"/>
    <s v="MECÁNICO"/>
    <s v="NO"/>
    <s v="SI"/>
    <s v="SI"/>
    <s v="NO"/>
    <n v="2007"/>
    <s v="DRILLING"/>
    <s v="CONTRATO"/>
    <s v="ACTIVO"/>
    <s v="OPERANDO"/>
    <m/>
    <s v="PUTUMAYO"/>
    <s v="COSTAYACO 61"/>
  </r>
  <r>
    <n v="180"/>
    <n v="44652"/>
    <d v="2024-02-29T00:00:00"/>
    <s v="Tal-171"/>
    <x v="4"/>
    <s v="IDECO H-35 "/>
    <s v="MECÁNICO"/>
    <s v="NO"/>
    <s v="SI"/>
    <s v="SI"/>
    <s v="NO"/>
    <n v="2007"/>
    <s v="NO DISPONIBLE"/>
    <s v="NO DISPONIBLE"/>
    <s v="NO DISPONIBLE"/>
    <s v="NO DISPONIBLE"/>
    <m/>
    <s v="NO DISPONIBLE"/>
    <m/>
  </r>
  <r>
    <n v="181"/>
    <n v="44652"/>
    <d v="2024-02-29T00:00:00"/>
    <s v="Tal-172"/>
    <x v="7"/>
    <s v="FALCON DR-1000"/>
    <s v="MECÁNICO"/>
    <s v="TESCO  HMI 250 TON"/>
    <s v="SI"/>
    <s v="NO"/>
    <s v="NO"/>
    <n v="2012"/>
    <s v="DRILLING"/>
    <s v="LIBRE"/>
    <s v="INACTIVO"/>
    <s v="NO OPERANDO"/>
    <m/>
    <s v="CUNDINAMARCA"/>
    <m/>
  </r>
  <r>
    <n v="182"/>
    <n v="44652"/>
    <d v="2024-02-29T00:00:00"/>
    <s v="Tal-173"/>
    <x v="6"/>
    <s v="FRANKS 300"/>
    <s v="MECÁNICO"/>
    <s v="NO"/>
    <s v="SI"/>
    <s v="NO"/>
    <s v="NO"/>
    <n v="2007"/>
    <s v="DRILLING"/>
    <s v="LIBRE"/>
    <s v="INACTIVO"/>
    <s v="NO OPERANDO"/>
    <m/>
    <s v="CASANARE"/>
    <m/>
  </r>
  <r>
    <n v="183"/>
    <n v="44652"/>
    <d v="2024-02-29T00:00:00"/>
    <s v="Tal-174"/>
    <x v="0"/>
    <s v="FALCON SE-550"/>
    <s v="MECÁNICO"/>
    <s v="NO"/>
    <s v="SI"/>
    <s v="NO"/>
    <s v="NO"/>
    <n v="2008"/>
    <s v="DRILLING"/>
    <s v="CONTRATO"/>
    <s v="ACTIVO"/>
    <s v="OPERANDO"/>
    <m/>
    <s v="BOYACÁ"/>
    <s v="VELASQUEZ 357"/>
  </r>
  <r>
    <n v="184"/>
    <n v="44652"/>
    <d v="2024-02-29T00:00:00"/>
    <s v="Tal-175"/>
    <x v="0"/>
    <s v="IDECO H 37"/>
    <s v="MECÁNICO"/>
    <s v="NO"/>
    <s v="SI"/>
    <s v="NO"/>
    <s v="NO"/>
    <n v="2008"/>
    <s v="DRILLING"/>
    <s v="CONTRATO"/>
    <s v="ACTIVO"/>
    <s v="OPERANDO"/>
    <m/>
    <s v="META"/>
    <s v="INDICO 3"/>
  </r>
  <r>
    <n v="185"/>
    <n v="44652"/>
    <d v="2024-02-29T00:00:00"/>
    <s v="Tal-177"/>
    <x v="7"/>
    <s v="FALCON DR-1000"/>
    <s v="MECÁNICO"/>
    <s v="TESCO  HMI 250 TON"/>
    <s v="SI"/>
    <s v="NO"/>
    <s v="NO"/>
    <n v="2011"/>
    <s v="WORKOVER"/>
    <s v="LIBRE"/>
    <s v="INACTIVO"/>
    <s v="NO OPERANDO"/>
    <m/>
    <s v="SANTANDER"/>
    <m/>
  </r>
  <r>
    <n v="186"/>
    <n v="44652"/>
    <d v="2024-02-29T00:00:00"/>
    <s v="Tal-308"/>
    <x v="0"/>
    <s v="IDECO H 37"/>
    <s v="MECÁNICO"/>
    <s v="NO"/>
    <s v="SI"/>
    <s v="NO"/>
    <s v="NO"/>
    <n v="2012"/>
    <s v="WORKOVER"/>
    <s v="LIBRE"/>
    <s v="INACTIVO"/>
    <s v="NO OPERANDO"/>
    <m/>
    <s v="SANTANDER"/>
    <m/>
  </r>
  <r>
    <n v="187"/>
    <n v="44652"/>
    <d v="2024-02-29T00:00:00"/>
    <s v="Tal-178"/>
    <x v="7"/>
    <s v="FALCON DR-1000"/>
    <s v="MECÁNICO"/>
    <s v="TESCO  HXI 250 TON"/>
    <s v="SI"/>
    <s v="NO"/>
    <s v="NO"/>
    <n v="2010"/>
    <s v="WORKOVER"/>
    <s v="LIBRE"/>
    <s v="INACTIVO"/>
    <s v="NO OPERANDO"/>
    <m/>
    <s v="CUNDINAMARCA"/>
    <m/>
  </r>
  <r>
    <n v="188"/>
    <n v="44652"/>
    <d v="2024-02-29T00:00:00"/>
    <s v="Tal-179"/>
    <x v="4"/>
    <s v="IDECO H-35 FAST MOVE"/>
    <s v="MECÁNICO"/>
    <s v="NO"/>
    <s v="SI"/>
    <s v="NO"/>
    <s v="NO"/>
    <n v="2011"/>
    <s v="WORKOVER"/>
    <s v="LIBRE"/>
    <s v="INACTIVO"/>
    <s v="NO OPERANDO"/>
    <m/>
    <s v="CUNDINAMARCA"/>
    <m/>
  </r>
  <r>
    <n v="189"/>
    <n v="44652"/>
    <d v="2024-02-29T00:00:00"/>
    <s v="Tal-180"/>
    <x v="0"/>
    <s v="DRILLMEC HH 102"/>
    <s v="HIDRAULICO DC-SCR"/>
    <s v="DRILLMEC 110 TON"/>
    <s v="SI"/>
    <s v="NO"/>
    <s v="NO"/>
    <n v="2010"/>
    <s v="WORKOVER"/>
    <s v="LIBRE"/>
    <s v="INACTIVO"/>
    <s v="NO OPERANDO"/>
    <m/>
    <s v="PUTUMAYO"/>
    <m/>
  </r>
  <r>
    <n v="190"/>
    <n v="44652"/>
    <d v="2024-02-29T00:00:00"/>
    <s v="Tal-181"/>
    <x v="8"/>
    <s v="DRILLMEC HH 350-2011"/>
    <s v="HIDRAULICO DC-SCR"/>
    <s v="DRILLMEC 350 TON"/>
    <s v="SI"/>
    <s v="NO"/>
    <s v="NO"/>
    <n v="2011"/>
    <s v="WORKOVER"/>
    <s v="LIBRE"/>
    <s v="INACTIVO"/>
    <s v="NO OPERANDO"/>
    <m/>
    <s v="SANTANDER"/>
    <m/>
  </r>
  <r>
    <n v="191"/>
    <n v="44652"/>
    <d v="2024-02-29T00:00:00"/>
    <s v="Tal-182"/>
    <x v="7"/>
    <s v="DRILLMEC HH 220SA-2013"/>
    <s v="HIDRAULICO DC-SCR"/>
    <s v="DRILLMEC 180 TON"/>
    <s v="SI"/>
    <s v="NO"/>
    <s v="NO"/>
    <n v="2012"/>
    <s v="WORKOVER"/>
    <s v="LIBRE"/>
    <s v="INACTIVO"/>
    <s v="NO OPERANDO"/>
    <m/>
    <s v="META"/>
    <m/>
  </r>
  <r>
    <n v="192"/>
    <n v="44652"/>
    <d v="2024-02-29T00:00:00"/>
    <s v="Tal-348"/>
    <x v="7"/>
    <s v="DRILLMEC MR 8000"/>
    <s v="MECÁNICO"/>
    <s v="TESCO  HXI 250 TON"/>
    <s v="SI"/>
    <s v="NO"/>
    <s v="NO"/>
    <n v="2011"/>
    <s v="DRILLING"/>
    <s v="CONTRATO"/>
    <s v="ACTIVO"/>
    <s v="OPERANDO"/>
    <m/>
    <s v="META"/>
    <s v="QUIFA 974 H"/>
  </r>
  <r>
    <n v="193"/>
    <n v="44652"/>
    <d v="2024-02-29T00:00:00"/>
    <s v="Tal-349"/>
    <x v="4"/>
    <s v="IDECO H 35"/>
    <s v="MECÁNICO"/>
    <s v="NO"/>
    <s v="SI"/>
    <s v="NO"/>
    <s v="NO"/>
    <n v="2010"/>
    <s v="WORKOVER"/>
    <s v="LIBRE"/>
    <s v="INACTIVO"/>
    <s v="NO OPERANDO"/>
    <m/>
    <s v="META"/>
    <m/>
  </r>
  <r>
    <n v="194"/>
    <n v="44652"/>
    <d v="2024-02-29T00:00:00"/>
    <s v="Tal-186"/>
    <x v="7"/>
    <s v="DRILLMEC HH 220SA-2013"/>
    <s v="HIDRAULICO DC-SCR"/>
    <s v="DRILLMEC 180 TON"/>
    <s v="SI"/>
    <s v="NO"/>
    <s v="NO"/>
    <n v="2013"/>
    <s v="WORKOVER"/>
    <s v="LIBRE"/>
    <s v="INACTIVO"/>
    <s v="NO OPERANDO"/>
    <m/>
    <s v="PUTUMAYO"/>
    <m/>
  </r>
  <r>
    <n v="195"/>
    <n v="44652"/>
    <d v="2024-02-29T00:00:00"/>
    <s v="Tal-188"/>
    <x v="8"/>
    <s v="IDM - DYSCOVERY"/>
    <s v="AC/VFD"/>
    <s v="NOV 500 TON"/>
    <s v="SI"/>
    <s v="NO"/>
    <s v="NO"/>
    <n v="2008"/>
    <s v="WORKOVER"/>
    <s v="LIBRE"/>
    <s v="INACTIVO"/>
    <s v="NO OPERANDO"/>
    <m/>
    <s v="CUNDINAMARCA"/>
    <m/>
  </r>
  <r>
    <n v="196"/>
    <n v="44652"/>
    <d v="2024-02-29T00:00:00"/>
    <s v="Tal-189"/>
    <x v="8"/>
    <s v="NOV.1.500.HP.Ideal"/>
    <s v="DC/SCR"/>
    <s v="NOV 500 TON"/>
    <s v="SI"/>
    <s v="NO"/>
    <s v="NO"/>
    <n v="2009"/>
    <s v="WORKOVER"/>
    <s v="LIBRE"/>
    <s v="INACTIVO"/>
    <s v="NO OPERANDO"/>
    <m/>
    <s v="SANTANDER"/>
    <m/>
  </r>
  <r>
    <n v="197"/>
    <n v="44682"/>
    <d v="2024-02-29T00:00:00"/>
    <s v="Tal-185"/>
    <x v="8"/>
    <s v="DSI"/>
    <s v="SCR"/>
    <n v="500"/>
    <s v="SI"/>
    <s v="NO DISPONIBLE"/>
    <s v="NO"/>
    <n v="2005"/>
    <s v="DRILLING"/>
    <s v="LIBRE"/>
    <s v="INACTIVO"/>
    <s v="NO OPERANDO"/>
    <m/>
    <s v="META"/>
    <m/>
  </r>
  <r>
    <n v="198"/>
    <n v="44682"/>
    <d v="2024-02-29T00:00:00"/>
    <s v="Tal-183"/>
    <x v="8"/>
    <s v="DSI"/>
    <s v="SCR"/>
    <n v="500"/>
    <s v="SI"/>
    <s v="NO DISPONIBLE"/>
    <s v="NO"/>
    <n v="2007"/>
    <s v="DRILLING"/>
    <s v="CONTRATO"/>
    <s v="ACTIVO"/>
    <s v="OPERANDO"/>
    <m/>
    <s v="CASANARE"/>
    <s v="ARANTES 1"/>
  </r>
  <r>
    <n v="199"/>
    <n v="44682"/>
    <d v="2024-02-29T00:00:00"/>
    <s v="Tal-184"/>
    <x v="8"/>
    <s v="DSI"/>
    <s v="SCR"/>
    <n v="500"/>
    <s v="SI"/>
    <s v="NO DISPONIBLE"/>
    <s v="NO"/>
    <n v="2007"/>
    <s v="DRILLING"/>
    <s v="LIBRE"/>
    <s v="INACTIVO"/>
    <s v="NO OPERANDO"/>
    <m/>
    <s v="CÓRDOBA"/>
    <s v="SAHAGÚN "/>
  </r>
  <r>
    <n v="200"/>
    <n v="44682"/>
    <d v="2024-02-29T00:00:00"/>
    <s v="Tal-187"/>
    <x v="8"/>
    <s v="DSI"/>
    <s v="SCR"/>
    <n v="500"/>
    <s v="SI"/>
    <s v="NO DISPONIBLE"/>
    <s v="NO"/>
    <n v="2005"/>
    <s v="DRILLING"/>
    <s v="LIBRE"/>
    <s v="INACTIVO"/>
    <s v="NO OPERANDO"/>
    <m/>
    <s v="CÓRDOBA"/>
    <s v="SAHAGÚN "/>
  </r>
  <r>
    <n v="201"/>
    <n v="44682"/>
    <d v="2024-02-29T00:00:00"/>
    <s v="Tal-190"/>
    <x v="8"/>
    <s v="DSI"/>
    <s v="SCR"/>
    <n v="500"/>
    <s v="SI"/>
    <s v="NO DISPONIBLE"/>
    <s v="SI"/>
    <n v="2009"/>
    <s v="DRILLING"/>
    <s v="LIBRE"/>
    <s v="INACTIVO"/>
    <s v="NO OPERANDO"/>
    <m/>
    <s v="CASANARE"/>
    <m/>
  </r>
  <r>
    <n v="202"/>
    <n v="44682"/>
    <d v="2024-02-29T00:00:00"/>
    <s v="Tal-310"/>
    <x v="8"/>
    <s v="DSI"/>
    <s v="SCR"/>
    <n v="500"/>
    <s v="SI"/>
    <s v="NO DISPONIBLE"/>
    <s v="SI"/>
    <n v="2009"/>
    <s v="DRILLING"/>
    <s v="LIBRE"/>
    <s v="INACTIVO"/>
    <s v="NO OPERANDO"/>
    <m/>
    <s v="CÓRDOBA"/>
    <m/>
  </r>
  <r>
    <n v="203"/>
    <n v="44682"/>
    <d v="2024-02-29T00:00:00"/>
    <s v="Tal-311"/>
    <x v="8"/>
    <s v="DSI"/>
    <s v="SCR"/>
    <n v="500"/>
    <s v="SI"/>
    <s v="NO DISPONIBLE"/>
    <s v="NO"/>
    <n v="2005"/>
    <s v="DRILLING"/>
    <s v="LIBRE"/>
    <s v="INACTIVO"/>
    <s v="NO OPERANDO"/>
    <m/>
    <s v="SANTANDER"/>
    <m/>
  </r>
  <r>
    <n v="204"/>
    <n v="44682"/>
    <d v="2024-02-29T00:00:00"/>
    <s v="Tal-312"/>
    <x v="8"/>
    <s v="DSI"/>
    <s v="SCR"/>
    <n v="500"/>
    <s v="SI"/>
    <s v="NO DISPONIBLE"/>
    <s v="NO"/>
    <n v="2007"/>
    <s v="DRILLING"/>
    <s v="CONTRATO"/>
    <s v="ACTIVO"/>
    <s v="OPERANDO"/>
    <s v="PARO DE COMUNIDADES"/>
    <s v="ARAUCA"/>
    <s v="ARAUCA 15"/>
  </r>
  <r>
    <n v="205"/>
    <n v="44683"/>
    <d v="2024-02-29T00:00:00"/>
    <s v="Tal-333"/>
    <x v="0"/>
    <s v="KUNGUR"/>
    <s v="AUTOPROPULSABLE"/>
    <s v="NO"/>
    <s v="SI"/>
    <s v="SI"/>
    <s v="NO"/>
    <n v="2008"/>
    <s v="WORKOVER"/>
    <s v="LIBRE"/>
    <s v="INACTIVO"/>
    <s v="NO OPERANDO"/>
    <m/>
    <s v="CASANARE"/>
    <m/>
  </r>
  <r>
    <n v="206"/>
    <n v="44683"/>
    <d v="2024-02-29T00:00:00"/>
    <s v="Tal-334"/>
    <x v="3"/>
    <s v="SERVICE KING"/>
    <s v="AUTOPROPULSABLE"/>
    <s v="NO"/>
    <s v="SI"/>
    <s v="NO"/>
    <s v="NO"/>
    <n v="2012"/>
    <s v="DRILLING"/>
    <s v="LIBRE"/>
    <s v="INACTIVO"/>
    <s v="NO OPERANDO"/>
    <m/>
    <s v="CASANARE"/>
    <m/>
  </r>
  <r>
    <n v="207"/>
    <n v="44683"/>
    <d v="2024-02-29T00:00:00"/>
    <s v="Tal-11"/>
    <x v="17"/>
    <s v="FRANKS"/>
    <s v="AUTOPROPULSABLE"/>
    <s v="NO"/>
    <s v="SI"/>
    <s v="NO"/>
    <s v="NO"/>
    <n v="2015"/>
    <s v="WORKOVER"/>
    <s v="LIBRE"/>
    <s v="INACTIVO"/>
    <s v="NO OPERANDO"/>
    <m/>
    <s v="TOLIMA"/>
    <m/>
  </r>
  <r>
    <n v="208"/>
    <n v="44683"/>
    <d v="2024-02-29T00:00:00"/>
    <s v="Tal-13"/>
    <x v="17"/>
    <s v="FRANKS"/>
    <s v="AUTOPROPULSABLE"/>
    <s v="NO"/>
    <s v="SI"/>
    <s v="NO"/>
    <s v="NO"/>
    <n v="2012"/>
    <s v="WORKOVER"/>
    <s v="LIBRE"/>
    <s v="INACTIVO"/>
    <s v="NO OPERANDO"/>
    <m/>
    <s v="CASANARE"/>
    <m/>
  </r>
  <r>
    <n v="209"/>
    <n v="44683"/>
    <d v="2024-02-29T00:00:00"/>
    <s v="Tal-14"/>
    <x v="17"/>
    <s v="SERVICE KING"/>
    <s v="AUTOPROPULSABLE"/>
    <s v="NO"/>
    <s v="SI"/>
    <s v="NO"/>
    <s v="NO"/>
    <n v="2010"/>
    <s v="WORKOVER"/>
    <s v="LIBRE"/>
    <s v="INACTIVO"/>
    <s v="NO OPERANDO"/>
    <m/>
    <s v="CASANARE"/>
    <m/>
  </r>
  <r>
    <n v="210"/>
    <n v="43922"/>
    <d v="2024-02-29T00:00:00"/>
    <s v="Tal-394"/>
    <x v="0"/>
    <s v="COOPER"/>
    <s v="AUTOPROPULSABLE - TORRE TELESCOPICA "/>
    <n v="100"/>
    <s v="SI"/>
    <s v="SI"/>
    <s v="SI"/>
    <n v="2005"/>
    <s v="WORKOVER"/>
    <s v="LIBRE"/>
    <s v="INACTIVO"/>
    <s v="NO OPERANDO"/>
    <m/>
    <s v="CUNDINAMARCA"/>
    <m/>
  </r>
  <r>
    <n v="211"/>
    <n v="43922"/>
    <d v="2024-03-31T00:00:00"/>
    <s v="Tal-403"/>
    <x v="2"/>
    <s v="MUSTANG"/>
    <s v="AUTOPROPULSABLE - TORRE TELESCOPICA "/>
    <n v="150"/>
    <s v="SI"/>
    <s v="SI"/>
    <s v="NO"/>
    <n v="2009"/>
    <s v="WORKOVER"/>
    <s v="CONTRATO"/>
    <s v="ACTIVO"/>
    <s v="OPERANDO"/>
    <m/>
    <s v="PUTUMAYO"/>
    <s v="COSTAYACO 54"/>
  </r>
  <r>
    <n v="212"/>
    <n v="43922"/>
    <d v="2024-02-29T00:00:00"/>
    <s v="Tal-396"/>
    <x v="0"/>
    <s v="TAYLOR"/>
    <s v="AUTOPROPULSABLE - TORRE TELESCOPICA "/>
    <n v="150"/>
    <s v="SI"/>
    <s v="SI"/>
    <s v="NO"/>
    <n v="2012"/>
    <s v="WORKOVER"/>
    <s v="LIBRE"/>
    <s v="INACTIVO"/>
    <s v="NO OPERANDO"/>
    <m/>
    <s v="CUNDINAMARCA"/>
    <m/>
  </r>
  <r>
    <n v="213"/>
    <n v="43922"/>
    <d v="2024-03-31T00:00:00"/>
    <s v="Tal-397"/>
    <x v="4"/>
    <s v="MUSTANG"/>
    <s v="AUTOPROPULSABLE - TORRE TELESCOPICA "/>
    <n v="80"/>
    <s v="SI"/>
    <s v="SI"/>
    <s v="NO"/>
    <n v="2012"/>
    <s v="WORKOVER"/>
    <s v="CONTRATO"/>
    <s v="ACTIVO"/>
    <s v="OPERANDO"/>
    <m/>
    <s v="GUAJIRA"/>
    <s v="BALLENA 6"/>
  </r>
  <r>
    <n v="214"/>
    <n v="43922"/>
    <d v="2024-02-29T00:00:00"/>
    <s v="Tal-318"/>
    <x v="0"/>
    <s v="FULL SERVICES"/>
    <s v="HELICOPORTABLE  - TORRE TELESCOPICA "/>
    <n v="100"/>
    <s v="SI"/>
    <s v="HELICOPORTABLE"/>
    <s v="NO"/>
    <n v="2016"/>
    <s v="WORKOVER"/>
    <s v="LIBRE"/>
    <s v="INACTIVO"/>
    <s v="NO OPERANDO"/>
    <m/>
    <s v="PUTUMAYO"/>
    <m/>
  </r>
  <r>
    <n v="215"/>
    <n v="43922"/>
    <d v="2024-03-31T00:00:00"/>
    <s v="Tal-319"/>
    <x v="0"/>
    <s v="XJ - 550"/>
    <s v="AUTOPROPULSABLE - TORRE TELESCOPICA "/>
    <s v="SI "/>
    <s v="SI"/>
    <s v="SI"/>
    <s v="NO"/>
    <n v="2012"/>
    <s v="WORKOVER"/>
    <s v="CONTRATO"/>
    <s v="ACTIVO"/>
    <s v="OPERANDO"/>
    <m/>
    <s v="CASANARE"/>
    <s v="VILLANUEVA"/>
  </r>
  <r>
    <n v="216"/>
    <n v="43922"/>
    <d v="2024-03-31T00:00:00"/>
    <s v="Tal-321"/>
    <x v="17"/>
    <s v="FULL SERVICES"/>
    <s v="AUTOPROPULSABLE - TORRE TELESCOPICA "/>
    <n v="100"/>
    <s v="SI"/>
    <s v="SI"/>
    <s v="NO"/>
    <n v="2019"/>
    <s v="WORKOVER"/>
    <s v="CONTRATO"/>
    <s v="ACTIVO"/>
    <s v="OPERANDO"/>
    <m/>
    <s v="CUNDINAMARCA"/>
    <s v=" GUANDO 143"/>
  </r>
  <r>
    <n v="217"/>
    <n v="44044"/>
    <d v="2024-02-29T00:00:00"/>
    <s v="Tal-15"/>
    <x v="0"/>
    <s v="COOPER LTO 550"/>
    <s v="MESA ROTATORIA"/>
    <n v="300000"/>
    <s v="NO DISPONIBLE "/>
    <s v="NO"/>
    <n v="2014"/>
    <n v="1985"/>
    <s v="NO DISPONIBLE "/>
    <s v="NO DISPONIBLE "/>
    <s v="NO DISPONIBLE "/>
    <s v="NO DISPONIBLE "/>
    <m/>
    <s v="NO DISPONIBLE "/>
    <m/>
  </r>
  <r>
    <n v="218"/>
    <n v="44044"/>
    <d v="2024-02-29T00:00:00"/>
    <s v="Tal-16"/>
    <x v="4"/>
    <s v="WILLSON SUPER 38H"/>
    <s v="MESA ROTATORIA"/>
    <n v="200000"/>
    <s v="NO DISPONIBLE "/>
    <s v="NO"/>
    <n v="2010"/>
    <n v="1985"/>
    <s v="NO DISPONIBLE "/>
    <s v="NO DISPONIBLE "/>
    <s v="NO DISPONIBLE "/>
    <s v="NO DISPONIBLE "/>
    <m/>
    <s v="NO DISPONIBLE "/>
    <m/>
  </r>
  <r>
    <n v="219"/>
    <n v="44044"/>
    <d v="2024-02-29T00:00:00"/>
    <s v="Tal-206"/>
    <x v="17"/>
    <s v="SKYTOP RR 550 (H4210)"/>
    <s v="MESA ROTATORIA"/>
    <n v="300000"/>
    <s v="XQ 140 - XQ 114"/>
    <s v="NO"/>
    <n v="2010"/>
    <n v="1988"/>
    <s v="NO DISPONIBLE "/>
    <s v="NO DISPONIBLE "/>
    <s v="NO DISPONIBLE "/>
    <s v="NO DISPONIBLE "/>
    <m/>
    <s v="NO DISPONIBLE "/>
    <m/>
  </r>
  <r>
    <n v="220"/>
    <n v="44044"/>
    <d v="2024-02-29T00:00:00"/>
    <s v="Tal-17"/>
    <x v="0"/>
    <s v="WILSON 42BDD"/>
    <s v="MESA ROTATORIA"/>
    <n v="300000"/>
    <m/>
    <s v="NO"/>
    <n v="2010"/>
    <n v="1985"/>
    <s v="NO DISPONIBLE "/>
    <s v="NO DISPONIBLE "/>
    <s v="NO DISPONIBLE "/>
    <s v="NO DISPONIBLE "/>
    <m/>
    <s v="NO DISPONIBLE "/>
    <m/>
  </r>
  <r>
    <n v="221"/>
    <n v="44044"/>
    <d v="2024-02-29T00:00:00"/>
    <s v="Tal-211"/>
    <x v="0"/>
    <s v="WILSON 42BDD"/>
    <s v="MESA ROTATORIA"/>
    <n v="300000"/>
    <s v="XQ 140 - XQ 114"/>
    <s v="NO"/>
    <n v="2012"/>
    <n v="1985"/>
    <s v="NO DISPONIBLE "/>
    <s v="NO DISPONIBLE "/>
    <s v="NO DISPONIBLE "/>
    <s v="NO DISPONIBLE "/>
    <m/>
    <s v="NO DISPONIBLE "/>
    <m/>
  </r>
  <r>
    <n v="222"/>
    <n v="44044"/>
    <d v="2024-02-29T00:00:00"/>
    <s v="Tal-212"/>
    <x v="4"/>
    <s v="SKYTOP RR 400"/>
    <s v="MESA ROTATORIA"/>
    <n v="300000"/>
    <m/>
    <s v="NO"/>
    <n v="2012"/>
    <n v="1985"/>
    <s v="NO DISPONIBLE "/>
    <s v="NO DISPONIBLE "/>
    <s v="NO DISPONIBLE "/>
    <s v="NO DISPONIBLE "/>
    <m/>
    <s v="NO DISPONIBLE "/>
    <m/>
  </r>
  <r>
    <n v="223"/>
    <n v="44044"/>
    <d v="2024-02-29T00:00:00"/>
    <s v="Tal-301"/>
    <x v="9"/>
    <s v="ZJ40"/>
    <s v="PALANCAJE"/>
    <n v="250"/>
    <s v="IRON ROUGHNECK - FLOORHAND"/>
    <s v="NO"/>
    <s v="NO"/>
    <n v="2008"/>
    <s v="DRILLING"/>
    <s v="LIBRE"/>
    <s v="INACTIVO"/>
    <s v="NO OPERANDO"/>
    <m/>
    <s v="SANTANDER"/>
    <m/>
  </r>
  <r>
    <n v="224"/>
    <n v="44044"/>
    <d v="2024-03-31T00:00:00"/>
    <s v="Tal-317"/>
    <x v="17"/>
    <s v="XJ450"/>
    <s v="PALANCAJE"/>
    <s v="NO DISPONIBLE"/>
    <s v="XQ 140 - XQ 114"/>
    <s v="SI"/>
    <s v="NO"/>
    <n v="2012"/>
    <s v="WORKOVER"/>
    <s v="CONTRATO"/>
    <s v="ACTIVO"/>
    <s v="OPERANDO"/>
    <m/>
    <s v="NORTE DE SANTANDER"/>
    <m/>
  </r>
  <r>
    <n v="225"/>
    <n v="44044"/>
    <d v="2024-03-31T00:00:00"/>
    <s v="Tal-302"/>
    <x v="0"/>
    <s v="XJ550"/>
    <s v="PALANCAJE"/>
    <s v="NO DISPONIBLE"/>
    <s v="XQ 140 - XQ 114"/>
    <s v="SI"/>
    <s v="NO"/>
    <n v="2012"/>
    <s v="WORKOVER"/>
    <s v="CONTRATO"/>
    <s v="ACTIVO"/>
    <s v="OPERANDO"/>
    <m/>
    <s v="NORTE DE SANTANDER"/>
    <m/>
  </r>
  <r>
    <n v="226"/>
    <n v="44044"/>
    <d v="2024-02-29T00:00:00"/>
    <s v="Tal-324"/>
    <x v="0"/>
    <s v="XJ550"/>
    <s v="PALANCAJE"/>
    <s v="NO DISPONIBLE"/>
    <s v="XQ 140 - XQ 114"/>
    <s v="SI"/>
    <s v="NO"/>
    <n v="2017"/>
    <s v="WORKOVER"/>
    <s v="LIBRE"/>
    <s v="INACTIVO"/>
    <s v="NO OPERANDO"/>
    <m/>
    <s v="CASANARE"/>
    <m/>
  </r>
  <r>
    <n v="227"/>
    <n v="44044"/>
    <d v="2024-03-31T00:00:00"/>
    <s v="Tal-325"/>
    <x v="20"/>
    <s v="XJ650"/>
    <s v="PALANCAJE"/>
    <s v="NO DISPONIBLE"/>
    <s v="XQ 140 - XQ 114"/>
    <s v="SI"/>
    <s v="NO"/>
    <n v="2018"/>
    <s v="WORKOVER"/>
    <s v="CONTRATO"/>
    <s v="ACTIVO"/>
    <s v="OPERANDO"/>
    <m/>
    <s v="CESAR"/>
    <m/>
  </r>
  <r>
    <n v="228"/>
    <n v="44044"/>
    <d v="2024-03-31T00:00:00"/>
    <s v="Tal-326"/>
    <x v="0"/>
    <s v="XJ550"/>
    <s v="PALANCAJE"/>
    <s v="NO DISPONIBLE"/>
    <s v="XQ 140 - XQ 114"/>
    <s v="SI"/>
    <s v="NO"/>
    <n v="2017"/>
    <s v="WORKOVER"/>
    <s v="CONTRATO"/>
    <s v="ACTIVO"/>
    <s v="OPERANDO"/>
    <m/>
    <s v="META"/>
    <s v="CHICHIMENE SW 83"/>
  </r>
  <r>
    <n v="229"/>
    <n v="44044"/>
    <d v="2024-03-31T00:00:00"/>
    <s v="Tal-398"/>
    <x v="21"/>
    <s v="XXJ 350"/>
    <s v="PALANCAJE"/>
    <s v="NO DISPONIBLE"/>
    <s v="NO DISPONIBLE"/>
    <s v="SI"/>
    <s v="NO"/>
    <n v="2021"/>
    <s v="WORKOVER"/>
    <s v="CONTRATO"/>
    <s v="ACTIVO"/>
    <s v="OPERANDO"/>
    <m/>
    <s v="TOLIMA"/>
    <m/>
  </r>
  <r>
    <n v="230"/>
    <n v="44044"/>
    <d v="2024-03-31T00:00:00"/>
    <s v="Tal-399"/>
    <x v="0"/>
    <s v="XJ550"/>
    <s v="PALANCAJE"/>
    <s v="NO DISPONIBLE"/>
    <s v="XQ 140 - XQ 114"/>
    <s v="SI"/>
    <s v="NO"/>
    <n v="2022"/>
    <s v="WORKOVER"/>
    <s v="CONTRATO"/>
    <s v="ACTIVO"/>
    <s v="OPERANDO"/>
    <m/>
    <s v="META"/>
    <m/>
  </r>
  <r>
    <n v="231"/>
    <n v="44044"/>
    <d v="2024-02-29T00:00:00"/>
    <s v="Tal-400"/>
    <x v="0"/>
    <s v="TIFI XJ550"/>
    <s v="MESA ROTATORIA"/>
    <n v="350000"/>
    <s v="XQ 140 - XQ 114"/>
    <s v="NO"/>
    <s v="NO"/>
    <n v="2022"/>
    <s v="NO DISPONIBLE "/>
    <s v="PROCESO DE IMPORTACIÓN"/>
    <s v="NO DISPONIBLE "/>
    <s v="NO DISPONIBLE "/>
    <m/>
    <s v="NO DISPONIBLE "/>
    <m/>
  </r>
  <r>
    <n v="232"/>
    <n v="44044"/>
    <d v="2024-02-29T00:00:00"/>
    <s v="Tal-401"/>
    <x v="0"/>
    <s v="FALCON"/>
    <s v="NO DISPONIBLE"/>
    <s v="NO DISPONIBLE "/>
    <s v="NO DISPONIBLE "/>
    <s v="NO"/>
    <s v="NO"/>
    <n v="2012"/>
    <s v="NO DISPONIBLE "/>
    <s v="NO DISPONIBLE "/>
    <s v="NO DISPONIBLE "/>
    <s v="NO DISPONIBLE "/>
    <m/>
    <s v="NO DISPONIBLE "/>
    <m/>
  </r>
  <r>
    <n v="233"/>
    <n v="44044"/>
    <d v="2024-02-29T00:00:00"/>
    <s v="Tal-363"/>
    <x v="5"/>
    <s v="NO DISPONIBLE"/>
    <s v="NO DISPONIBLE"/>
    <s v="NO DISPONIBLE"/>
    <s v="NO DISPONIBLE"/>
    <s v="NO DISPONIBLE"/>
    <s v="NO DISPONIBLE"/>
    <s v="NO DISPONIBLE"/>
    <s v="NO DISPONIBLE"/>
    <s v="NO DISPONIBLE"/>
    <s v="NO DISPONIBLE"/>
    <s v="NO DISPONIBLE"/>
    <m/>
    <s v="NO DISPONIBLE "/>
    <m/>
  </r>
  <r>
    <n v="234"/>
    <n v="44044"/>
    <d v="2024-02-29T00:00:00"/>
    <s v="Tal-391"/>
    <x v="22"/>
    <s v="FALCON"/>
    <s v="NO DISPONIBLE"/>
    <s v="NO DISPONIBLE "/>
    <s v="NO DISPONIBLE "/>
    <s v="NO"/>
    <s v="NO"/>
    <n v="2012"/>
    <s v="NO DISPONIBLE "/>
    <s v="NO DISPONIBLE "/>
    <s v="NO DISPONIBLE "/>
    <s v="NO DISPONIBLE "/>
    <m/>
    <s v="NO DISPONIBLE "/>
    <m/>
  </r>
  <r>
    <n v="235"/>
    <n v="44044"/>
    <d v="2024-02-29T00:00:00"/>
    <s v="Tal-392"/>
    <x v="5"/>
    <s v="NO DISPONIBLE"/>
    <s v="NO DISPONIBLE"/>
    <s v="NO DISPONIBLE"/>
    <s v="NO DISPONIBLE"/>
    <s v="NO DISPONIBLE"/>
    <s v="NO DISPONIBLE"/>
    <s v="NO DISPONIBLE"/>
    <s v="NO DISPONIBLE"/>
    <s v="NO DISPONIBLE"/>
    <s v="NO DISPONIBLE"/>
    <s v="NO DISPONIBLE"/>
    <m/>
    <s v="NO DISPONIBLE "/>
    <m/>
  </r>
  <r>
    <n v="236"/>
    <n v="44045"/>
    <d v="2024-02-29T00:00:00"/>
    <s v="Tal-393"/>
    <x v="5"/>
    <s v="NO DISPONIBLE"/>
    <s v="NO DISPONIBLE"/>
    <s v="NO DISPONIBLE"/>
    <s v="NO DISPONIBLE"/>
    <s v="NO DISPONIBLE"/>
    <s v="NO DISPONIBLE"/>
    <s v="NO DISPONIBLE"/>
    <s v="DRILLING"/>
    <s v="LIBRE"/>
    <s v="INACTIVO"/>
    <s v="NO OPERANDO"/>
    <m/>
    <s v="NO DISPONIBLE"/>
    <m/>
  </r>
  <r>
    <n v="237"/>
    <n v="43923"/>
    <d v="2024-02-29T00:00:00"/>
    <s v="Tal-322"/>
    <x v="3"/>
    <s v="CHINA JANGHAN OILFIELD SJ PETROLEUM MACHINERY CO."/>
    <s v="MECÁNICO"/>
    <s v="SI"/>
    <s v="SI"/>
    <s v="NO"/>
    <s v="NO"/>
    <n v="2005"/>
    <s v="DRILLING"/>
    <s v="LIBRE"/>
    <s v="INACTIVO"/>
    <s v="NO OPERANDO"/>
    <m/>
    <s v="BOYACÁ"/>
    <m/>
  </r>
  <r>
    <n v="238"/>
    <n v="43923"/>
    <d v="2024-02-29T00:00:00"/>
    <s v="Tal-227"/>
    <x v="3"/>
    <s v="CHINA JANGHAN OILFIELD SJ PETROLEUM MACHINERY CO."/>
    <s v="MECÁNICO"/>
    <s v="SI"/>
    <s v="SI"/>
    <s v="NO"/>
    <s v="NO"/>
    <n v="2009"/>
    <s v="NO DISPONIBLE "/>
    <s v="NO DISPONIBLE "/>
    <s v="NO DISPONIBLE "/>
    <s v="NO DISPONIBLE "/>
    <m/>
    <s v="NO DISPONIBLE "/>
    <m/>
  </r>
  <r>
    <n v="239"/>
    <n v="43923"/>
    <d v="2024-02-29T00:00:00"/>
    <s v="Tal-247"/>
    <x v="0"/>
    <s v="CHINA JANGHAN OILFIELD SJ PETROLEUM MACHINERY CO."/>
    <s v="MECÁNICO"/>
    <s v="NO"/>
    <s v="SI"/>
    <s v="NO"/>
    <s v="NO"/>
    <n v="2006"/>
    <s v="WORKOVER"/>
    <s v="LIBRE"/>
    <s v="INACTIVO"/>
    <s v="NO OPERANDO"/>
    <m/>
    <s v="NO DISPONIBLE "/>
    <m/>
  </r>
  <r>
    <n v="240"/>
    <n v="43923"/>
    <d v="2024-02-29T00:00:00"/>
    <s v="Tal-248"/>
    <x v="0"/>
    <s v="CHINA JANGHAN OILFIELD SJ PETROLEUM MACHINERY CO."/>
    <s v="MECÁNICO"/>
    <s v="NO"/>
    <s v="SI"/>
    <s v="NO"/>
    <s v="NO"/>
    <n v="2007"/>
    <s v="WORKOVER"/>
    <s v="LIBRE"/>
    <s v="INACTIVO"/>
    <s v="NO OPERANDO"/>
    <m/>
    <s v="CAQUETÁ"/>
    <m/>
  </r>
  <r>
    <n v="241"/>
    <n v="43923"/>
    <d v="2024-02-29T00:00:00"/>
    <s v="Tal-364"/>
    <x v="0"/>
    <s v="CHINA JANGHAN OILFIELD SJ PETROLEUM MACHINERY CO."/>
    <s v="MECÁNICO"/>
    <s v="SI"/>
    <s v="SI"/>
    <s v="NO"/>
    <s v="NO"/>
    <n v="2010"/>
    <s v="WORKOVER"/>
    <s v="LIBRE"/>
    <s v="INACTIVO"/>
    <s v="NO OPERANDO"/>
    <m/>
    <s v="BOYACÁ"/>
    <m/>
  </r>
  <r>
    <n v="242"/>
    <n v="43924"/>
    <d v="2024-02-29T00:00:00"/>
    <s v="Tal-365"/>
    <x v="12"/>
    <s v="ENGANCHE QUINTA RUEDA"/>
    <s v="FLUSH  BY"/>
    <s v="NO DISPONIBLE"/>
    <s v="SI"/>
    <s v="SI"/>
    <s v="SI"/>
    <n v="1979"/>
    <s v="WORKOVER"/>
    <s v="LIBRE"/>
    <s v="INACTIVO"/>
    <s v="NO OPERANDO"/>
    <m/>
    <s v="NO DISPONIBLE"/>
    <m/>
  </r>
  <r>
    <n v="243"/>
    <n v="43924"/>
    <d v="2024-02-29T00:00:00"/>
    <s v="Tal-366"/>
    <x v="12"/>
    <s v="GARDNER DENVER"/>
    <s v="CONVENCIONAL"/>
    <n v="22.7"/>
    <s v="NO DISPONIBLE"/>
    <s v="SI"/>
    <s v="SI"/>
    <n v="2016"/>
    <s v="WORKOVER"/>
    <s v="LIBRE"/>
    <s v="INACTIVO"/>
    <s v="NO OPERANDO"/>
    <m/>
    <s v="NO DISPONIBLE"/>
    <m/>
  </r>
  <r>
    <n v="244"/>
    <n v="44682"/>
    <d v="2024-02-29T00:00:00"/>
    <s v="Tal-367"/>
    <x v="8"/>
    <s v="NO DISPONIBLE"/>
    <s v="NO DISPONIBLE"/>
    <s v="SI "/>
    <s v="NO DISPONIBLE"/>
    <s v="NO DISPONIBLE"/>
    <s v="NO"/>
    <n v="2014"/>
    <s v="DRILLING"/>
    <s v="CONTRATO"/>
    <s v="ACTIVO"/>
    <s v="OPERANDO"/>
    <s v="PARO DE COMUNIDADES"/>
    <s v="ARAUCA"/>
    <s v="ARAUCA 8"/>
  </r>
  <r>
    <n v="245"/>
    <n v="44682"/>
    <d v="2024-02-29T00:00:00"/>
    <s v="Tal-385"/>
    <x v="23"/>
    <s v="NO DISPONIBLE"/>
    <s v="NO DISPONIBLE"/>
    <s v="SI "/>
    <s v="NO DISPONIBLE"/>
    <s v="NO DISPONIBLE"/>
    <s v="SI "/>
    <n v="2017"/>
    <s v="DRILLING"/>
    <s v="CONTRATO"/>
    <s v="ACTIVO"/>
    <s v="OPERANDO"/>
    <m/>
    <s v="CASANARE"/>
    <s v="PARAVARE 03"/>
  </r>
  <r>
    <n v="246"/>
    <n v="44682"/>
    <d v="2024-02-29T00:00:00"/>
    <s v="Tal-388"/>
    <x v="16"/>
    <s v="NO DISPONIBLE"/>
    <s v="NO DISPONIBLE"/>
    <s v="SI "/>
    <s v="NO DISPONIBLE"/>
    <s v="NO DISPONIBLE"/>
    <s v="NO"/>
    <n v="2002"/>
    <s v="DRILLING"/>
    <s v="CONTRATO"/>
    <s v="ACTIVO"/>
    <s v="OPERANDO"/>
    <m/>
    <s v="CÓRDOBA"/>
    <s v="CN 7"/>
  </r>
  <r>
    <n v="247"/>
    <n v="44682"/>
    <d v="2024-02-29T00:00:00"/>
    <s v="Tal-418"/>
    <x v="16"/>
    <s v="NO DISPONIBLE"/>
    <s v="NO DISPONIBLE"/>
    <s v="SI "/>
    <s v="NO DISPONIBLE"/>
    <s v="NO DISPONIBLE"/>
    <s v="SI "/>
    <n v="1982"/>
    <s v="DRILLING"/>
    <s v="CONTRATO"/>
    <s v="ACTIVO"/>
    <s v="OPERANDO"/>
    <m/>
    <s v="SANTANDER"/>
    <s v="LA CIRA 5032"/>
  </r>
  <r>
    <n v="248"/>
    <n v="44682"/>
    <d v="2024-02-29T00:00:00"/>
    <s v="Tal-419"/>
    <x v="8"/>
    <s v="NO DISPONIBLE"/>
    <s v="NO DISPONIBLE"/>
    <s v="SI "/>
    <s v="NO DISPONIBLE"/>
    <s v="NO DISPONIBLE"/>
    <s v="SI "/>
    <n v="2017"/>
    <s v="DRILLING"/>
    <s v="LIBRE"/>
    <s v="INACTIVO"/>
    <s v="NO OPERANDO"/>
    <m/>
    <s v="NO DISPONIBLE"/>
    <m/>
  </r>
  <r>
    <n v="249"/>
    <n v="44682"/>
    <d v="2024-02-29T00:00:00"/>
    <s v="Tal-402"/>
    <x v="24"/>
    <s v="NO DISPONIBLE"/>
    <s v="NO DISPONIBLE"/>
    <s v="SI "/>
    <s v="NO DISPONIBLE"/>
    <s v="NO DISPONIBLE"/>
    <s v="NO"/>
    <n v="2014"/>
    <s v="DRILLING"/>
    <s v="LIBRE"/>
    <s v="INACTIVO"/>
    <s v="NO OPERANDO"/>
    <m/>
    <s v="SANTANDER"/>
    <s v="Patio Top Drilling"/>
  </r>
  <r>
    <n v="250"/>
    <n v="44682"/>
    <d v="2024-02-29T00:00:00"/>
    <s v="Tal-404"/>
    <x v="5"/>
    <s v="NO DISPONIBLE"/>
    <s v="NO DISPONIBLE"/>
    <s v="NO DISPONIBLE"/>
    <s v="NO DISPONIBLE"/>
    <s v="NO DISPONIBLE"/>
    <s v="NO DISPONIBLE"/>
    <s v="NO DISPONIBLE"/>
    <s v="NO DISPONIBLE "/>
    <s v="NO DISPONIBLE "/>
    <s v="NO DISPONIBLE "/>
    <s v="NO DISPONIBLE "/>
    <m/>
    <s v="NO DISPONIBLE"/>
    <m/>
  </r>
  <r>
    <n v="251"/>
    <n v="44682"/>
    <d v="2024-02-29T00:00:00"/>
    <s v="Tal-222"/>
    <x v="5"/>
    <s v="NO DISPONIBLE"/>
    <s v="NO DISPONIBLE"/>
    <s v="NO DISPONIBLE"/>
    <s v="NO DISPONIBLE"/>
    <s v="NO DISPONIBLE"/>
    <s v="NO DISPONIBLE"/>
    <s v="NO DISPONIBLE"/>
    <s v="NO DISPONIBLE "/>
    <s v="NO DISPONIBLE "/>
    <s v="NO DISPONIBLE "/>
    <s v="NO DISPONIBLE "/>
    <m/>
    <s v="NO DISPONIBLE"/>
    <m/>
  </r>
  <r>
    <n v="252"/>
    <n v="44682"/>
    <d v="2024-02-29T00:00:00"/>
    <s v="Tal-420"/>
    <x v="5"/>
    <s v="NO DISPONIBLE"/>
    <s v="NO DISPONIBLE"/>
    <s v="NO DISPONIBLE"/>
    <s v="NO DISPONIBLE"/>
    <s v="NO DISPONIBLE"/>
    <s v="NO DISPONIBLE"/>
    <s v="NO DISPONIBLE"/>
    <s v="DRILLING"/>
    <s v="LIBRE"/>
    <s v="INACTIVO"/>
    <s v="NO OPERANDO"/>
    <m/>
    <s v="OFFSHORE"/>
    <m/>
  </r>
  <r>
    <n v="253"/>
    <n v="44683"/>
    <d v="2024-02-29T00:00:00"/>
    <s v="Tal-223"/>
    <x v="5"/>
    <s v="NO DISPONIBLE"/>
    <s v="NO DISPONIBLE"/>
    <s v="NO DISPONIBLE"/>
    <s v="NO DISPONIBLE"/>
    <s v="NO DISPONIBLE"/>
    <s v="NO DISPONIBLE"/>
    <s v="NO DISPONIBLE"/>
    <s v="DRILLING"/>
    <s v="LIBRE"/>
    <s v="INACTIVO"/>
    <s v="NO OPERANDO"/>
    <m/>
    <s v="OFFSHORE"/>
    <m/>
  </r>
  <r>
    <n v="254"/>
    <n v="44683"/>
    <d v="2024-02-29T00:00:00"/>
    <s v="Tal-389"/>
    <x v="5"/>
    <s v="NO DISPONIBLE"/>
    <s v="NO DISPONIBLE"/>
    <s v="NO DISPONIBLE"/>
    <s v="NO DISPONIBLE"/>
    <s v="NO DISPONIBLE"/>
    <s v="NO DISPONIBLE"/>
    <s v="NO DISPONIBLE"/>
    <s v="DRILLING"/>
    <s v="LIBRE"/>
    <s v="INACTIVO"/>
    <s v="NO OPERANDO"/>
    <m/>
    <s v="CASANARE"/>
    <m/>
  </r>
  <r>
    <n v="255"/>
    <n v="44926"/>
    <d v="2024-02-29T00:00:00"/>
    <s v="RIG-1"/>
    <x v="5"/>
    <s v="NO DISPONIBLE"/>
    <s v="NO DISPONIBLE"/>
    <s v="NO DISPONIBLE"/>
    <s v="NO DISPONIBLE"/>
    <s v="NO DISPONIBLE"/>
    <s v="NO DISPONIBLE"/>
    <s v="NO DISPONIBLE"/>
    <s v="DRILLING"/>
    <s v="LIBRE"/>
    <s v="INACTIVO"/>
    <s v="NO OPERANDO"/>
    <m/>
    <s v="CÓRDOBA"/>
    <m/>
  </r>
  <r>
    <n v="256"/>
    <n v="44926"/>
    <d v="2024-02-29T00:00:00"/>
    <s v="Tal-226"/>
    <x v="16"/>
    <s v="NO DISPONIBLE"/>
    <s v="NO DISPONIBLE"/>
    <s v="NO DISPONIBLE"/>
    <s v="NO DISPONIBLE"/>
    <s v="NO DISPONIBLE"/>
    <s v="NO DISPONIBLE"/>
    <s v="NO DISPONIBLE"/>
    <s v="DRILLING"/>
    <s v="CONTRATO"/>
    <s v="ACTIVO"/>
    <s v="OPERANDO"/>
    <m/>
    <s v="ARAUCA"/>
    <s v="REX NE 12"/>
  </r>
  <r>
    <n v="257"/>
    <n v="44926"/>
    <d v="2024-02-29T00:00:00"/>
    <s v="Tal-318"/>
    <x v="5"/>
    <s v="NO DISPONIBLE"/>
    <s v="NO DISPONIBLE"/>
    <s v="NO DISPONIBLE"/>
    <s v="NO DISPONIBLE"/>
    <s v="NO DISPONIBLE"/>
    <s v="NO DISPONIBLE"/>
    <s v="NO DISPONIBLE"/>
    <s v="NO DISPONIBLE "/>
    <s v="NO DISPONIBLE "/>
    <s v="NO DISPONIBLE "/>
    <s v="NO DISPONIBLE "/>
    <m/>
    <s v="NO DISPONIBLE "/>
    <m/>
  </r>
  <r>
    <n v="258"/>
    <n v="44926"/>
    <d v="2024-02-29T00:00:00"/>
    <s v="Tal-227"/>
    <x v="0"/>
    <s v="CARE INDUSTRIES "/>
    <s v="HH"/>
    <s v="NO"/>
    <s v="NO"/>
    <s v="NO"/>
    <s v="NO"/>
    <n v="2010"/>
    <s v="NO DISPONIBLE "/>
    <s v="NO DISPONIBLE "/>
    <s v="NO DISPONIBLE "/>
    <s v="NO DISPONIBLE "/>
    <m/>
    <s v="NO DISPONIBLE "/>
    <m/>
  </r>
  <r>
    <n v="259"/>
    <n v="44926"/>
    <d v="2024-02-29T00:00:00"/>
    <s v="Tal-228"/>
    <x v="20"/>
    <s v="NO DISPONIBLE"/>
    <s v="NO DISPONIBLE"/>
    <s v="NO DISPONIBLE"/>
    <s v="NO DISPONIBLE"/>
    <s v="NO DISPONIBLE"/>
    <s v="NO DISPONIBLE"/>
    <s v="NO DISPONIBLE"/>
    <s v="WORKOVER"/>
    <s v="LIBRE"/>
    <s v="INACTIVO"/>
    <s v="NO OPERANDO"/>
    <m/>
    <s v="CUNDINAMARCA"/>
    <m/>
  </r>
  <r>
    <n v="260"/>
    <n v="44926"/>
    <d v="2024-02-29T00:00:00"/>
    <s v="Tal-229"/>
    <x v="5"/>
    <s v="NO DISPONIBLE"/>
    <s v="NO DISPONIBLE"/>
    <s v="NO DISPONIBLE"/>
    <s v="NO DISPONIBLE"/>
    <s v="NO DISPONIBLE"/>
    <s v="NO DISPONIBLE"/>
    <s v="NO DISPONIBLE"/>
    <s v="DRILLING"/>
    <s v="LIBRE"/>
    <s v="INACTIVO"/>
    <s v="NO OPERANDO"/>
    <m/>
    <s v="CASANARE"/>
    <m/>
  </r>
  <r>
    <n v="261"/>
    <n v="44926"/>
    <d v="2024-02-29T00:00:00"/>
    <s v="Tal-390"/>
    <x v="5"/>
    <s v="NO DISPONIBLE"/>
    <s v="NO DISPONIBLE"/>
    <s v="NO DISPONIBLE"/>
    <s v="NO DISPONIBLE"/>
    <s v="NO DISPONIBLE"/>
    <s v="NO DISPONIBLE"/>
    <s v="NO DISPONIBLE"/>
    <s v="NO DISPONIBLE "/>
    <s v="NO DISPONIBLE "/>
    <s v="NO DISPONIBLE "/>
    <s v="NO DISPONIBLE "/>
    <m/>
    <s v="NO DISPONIBLE "/>
    <m/>
  </r>
  <r>
    <n v="262"/>
    <n v="44926"/>
    <d v="2024-02-29T00:00:00"/>
    <s v="Tal-231"/>
    <x v="20"/>
    <s v="CARE INDUSTRIES "/>
    <s v="HH"/>
    <s v="NO"/>
    <s v="NO"/>
    <s v="SI"/>
    <s v="NO"/>
    <n v="2010"/>
    <s v="NO DISPONIBLE "/>
    <s v="NO DISPONIBLE "/>
    <s v="NO DISPONIBLE "/>
    <s v="NO DISPONIBLE "/>
    <m/>
    <s v="NO DISPONIBLE "/>
    <m/>
  </r>
  <r>
    <n v="263"/>
    <n v="44926"/>
    <d v="2024-02-29T00:00:00"/>
    <s v="Tal-224"/>
    <x v="10"/>
    <s v="NO DISPONIBLE"/>
    <s v="NO DISPONIBLE"/>
    <s v="NO DISPONIBLE"/>
    <s v="NO DISPONIBLE"/>
    <s v="NO DISPONIBLE"/>
    <s v="NO DISPONIBLE"/>
    <s v="NO DISPONIBLE"/>
    <s v="DRILLING"/>
    <s v="CONTRATO"/>
    <s v="ACTIVO"/>
    <s v="OPERANDO"/>
    <m/>
    <s v="META"/>
    <s v="PENDARE 52 H"/>
  </r>
  <r>
    <n v="264"/>
    <n v="44926"/>
    <d v="2024-02-29T00:00:00"/>
    <s v="Tal-221"/>
    <x v="7"/>
    <s v="365000 LB"/>
    <s v="NO DISPONIBLE"/>
    <s v="SI "/>
    <s v="NO DISPONIBLE"/>
    <s v="SI"/>
    <n v="2017"/>
    <s v="NO DISPONIBLE"/>
    <s v="DRILLING"/>
    <s v="LIBRE"/>
    <s v="INACTIVO"/>
    <s v="NO OPERANDO"/>
    <m/>
    <s v="SANTANDER"/>
    <m/>
  </r>
  <r>
    <n v="265"/>
    <n v="44926"/>
    <d v="2024-02-29T00:00:00"/>
    <s v="Tal-296"/>
    <x v="5"/>
    <s v="NO DISPONIBLE "/>
    <s v="NO DISPONIBLE "/>
    <s v="NO DISPONIBLE "/>
    <s v="NO DISPONIBLE "/>
    <s v="NO DISPONIBLE "/>
    <s v="NO DISPONIBLE "/>
    <s v="NO DISPONIBLE"/>
    <s v="DRILLING"/>
    <s v="LIBRE"/>
    <s v="INACTIVO"/>
    <s v="NO OPERANDO"/>
    <m/>
    <s v="CUNDINAMARCA"/>
    <m/>
  </r>
  <r>
    <n v="266"/>
    <n v="44926"/>
    <d v="2024-02-29T00:00:00"/>
    <s v="Tal-421"/>
    <x v="5"/>
    <s v="NO DISPONIBLE"/>
    <s v="NO DISPONIBLE"/>
    <s v="NO DISPONIBLE"/>
    <s v="NO DISPONIBLE"/>
    <s v="NO DISPONIBLE"/>
    <s v="NO DISPONIBLE"/>
    <s v="NO DISPONIBLE"/>
    <s v="DRILLING"/>
    <s v="LIBRE"/>
    <s v="INACTIVO"/>
    <s v="NO OPERANDO"/>
    <m/>
    <s v="HUILA"/>
    <m/>
  </r>
  <r>
    <n v="267"/>
    <n v="44926"/>
    <d v="2024-02-29T00:00:00"/>
    <s v="Tal-422"/>
    <x v="5"/>
    <s v="NO DISPONIBLE"/>
    <s v="NO DISPONIBLE"/>
    <s v="NO DISPONIBLE"/>
    <s v="NO DISPONIBLE"/>
    <s v="NO DISPONIBLE"/>
    <s v="NO DISPONIBLE"/>
    <s v="NO DISPONIBLE"/>
    <s v="NO DISPONIBLE "/>
    <s v="NO DISPONIBLE "/>
    <s v="NO DISPONIBLE "/>
    <s v="NO DISPONIBLE "/>
    <m/>
    <s v="NO DISPONIBLE "/>
    <m/>
  </r>
  <r>
    <n v="268"/>
    <n v="44926"/>
    <d v="2024-02-29T00:00:00"/>
    <s v="Tal-297"/>
    <x v="5"/>
    <s v="NO DISPONIBLE"/>
    <s v="NO DISPONIBLE"/>
    <s v="NO DISPONIBLE"/>
    <s v="NO DISPONIBLE"/>
    <s v="NO DISPONIBLE"/>
    <s v="NO DISPONIBLE"/>
    <s v="NO DISPONIBLE"/>
    <s v="NO DISPONIBLE "/>
    <s v="NO DISPONIBLE "/>
    <s v="NO DISPONIBLE "/>
    <s v="NO DISPONIBLE "/>
    <m/>
    <s v="NO DISPONIBLE "/>
    <m/>
  </r>
  <r>
    <n v="269"/>
    <n v="44926"/>
    <d v="2024-02-29T00:00:00"/>
    <s v="Tal-298"/>
    <x v="5"/>
    <s v="NO DISPONIBLE"/>
    <s v="NO DISPONIBLE"/>
    <s v="NO DISPONIBLE"/>
    <s v="NO DISPONIBLE"/>
    <s v="NO DISPONIBLE"/>
    <s v="NO DISPONIBLE"/>
    <s v="NO DISPONIBLE"/>
    <s v="NO DISPONIBLE "/>
    <s v="NO DISPONIBLE "/>
    <s v="NO DISPONIBLE "/>
    <s v="NO DISPONIBLE "/>
    <m/>
    <s v="NO DISPONIBLE "/>
    <m/>
  </r>
  <r>
    <n v="270"/>
    <n v="44926"/>
    <d v="2024-02-29T00:00:00"/>
    <s v="Tal-299"/>
    <x v="5"/>
    <s v="NO DISPONIBLE"/>
    <s v="NO DISPONIBLE"/>
    <s v="NO DISPONIBLE"/>
    <s v="NO DISPONIBLE"/>
    <s v="NO DISPONIBLE"/>
    <s v="NO DISPONIBLE"/>
    <s v="NO DISPONIBLE"/>
    <s v="NO DISPONIBLE "/>
    <s v="NO DISPONIBLE "/>
    <s v="NO DISPONIBLE "/>
    <s v="NO DISPONIBLE "/>
    <m/>
    <s v="NO DISPONIBLE "/>
    <m/>
  </r>
  <r>
    <n v="271"/>
    <n v="44926"/>
    <d v="2024-02-29T00:00:00"/>
    <s v="Tal-300"/>
    <x v="5"/>
    <s v="NO DISPONIBLE"/>
    <s v="NO DISPONIBLE"/>
    <s v="NO DISPONIBLE"/>
    <s v="NO DISPONIBLE"/>
    <s v="NO DISPONIBLE"/>
    <s v="NO DISPONIBLE"/>
    <s v="NO DISPONIBLE"/>
    <s v="NO DISPONIBLE "/>
    <s v="NO DISPONIBLE "/>
    <s v="NO DISPONIBLE "/>
    <s v="NO DISPONIBLE "/>
    <m/>
    <s v="NO DISPONIBLE "/>
    <m/>
  </r>
  <r>
    <n v="272"/>
    <n v="44926"/>
    <d v="2024-02-29T00:00:00"/>
    <s v="Tal-375"/>
    <x v="5"/>
    <s v="NO DISPONIBLE"/>
    <s v="NO DISPONIBLE"/>
    <s v="NO DISPONIBLE"/>
    <s v="NO DISPONIBLE"/>
    <s v="NO DISPONIBLE"/>
    <s v="NO DISPONIBLE"/>
    <s v="NO DISPONIBLE"/>
    <s v="NO DISPONIBLE "/>
    <s v="NO DISPONIBLE "/>
    <s v="NO DISPONIBLE "/>
    <s v="NO DISPONIBLE "/>
    <m/>
    <s v="NO DISPONIBLE "/>
    <m/>
  </r>
  <r>
    <n v="273"/>
    <n v="44926"/>
    <d v="2024-02-29T00:00:00"/>
    <s v="Tal-376"/>
    <x v="4"/>
    <s v="IDECO"/>
    <s v="AUTOPROPULSABLE"/>
    <s v="NO"/>
    <s v="SI"/>
    <s v="SI"/>
    <s v="SI"/>
    <n v="1984"/>
    <s v="WORKOVER"/>
    <s v="LIBRE"/>
    <s v="INACTIVO"/>
    <s v="NO OPERANDO"/>
    <s v="MANTENIMIENTO "/>
    <s v="HUILA"/>
    <m/>
  </r>
  <r>
    <n v="274"/>
    <n v="44926"/>
    <d v="2024-02-29T00:00:00"/>
    <s v="Tal-377"/>
    <x v="4"/>
    <s v="IDECO"/>
    <s v="AUTOPROPULSABLE"/>
    <s v="NO"/>
    <s v="SI"/>
    <s v="SI"/>
    <s v="SI"/>
    <n v="1984"/>
    <s v="WORKOVER"/>
    <s v="LIBRE"/>
    <s v="INACTIVO"/>
    <s v="NO OPERANDO"/>
    <s v="MANTENIMIENTO "/>
    <s v="HUILA"/>
    <m/>
  </r>
  <r>
    <n v="275"/>
    <n v="45269"/>
    <d v="2024-03-31T00:00:00"/>
    <s v="Tal-368"/>
    <x v="0"/>
    <s v="FALCON/ONPOINT"/>
    <s v="AUTOPROPULSABLE"/>
    <s v="NO"/>
    <s v="SI"/>
    <s v="SI"/>
    <s v="SI"/>
    <n v="2008"/>
    <s v="WORKOVER"/>
    <s v="CONTRATO"/>
    <s v="ACTIVO"/>
    <s v="OPERANDO"/>
    <m/>
    <s v="META"/>
    <m/>
  </r>
  <r>
    <n v="276"/>
    <n v="45269"/>
    <d v="2024-03-31T00:00:00"/>
    <s v="Tal-378"/>
    <x v="11"/>
    <s v="FALCON/ONPOINT"/>
    <s v="AUTOPROPULSABLE"/>
    <s v="NO"/>
    <s v="SI"/>
    <s v="SI"/>
    <s v="SI"/>
    <n v="2008"/>
    <s v="WORKOVER"/>
    <s v="CONTRATO"/>
    <s v="ACTIVO"/>
    <s v="OPERANDO"/>
    <m/>
    <s v="HUILA"/>
    <m/>
  </r>
  <r>
    <n v="277"/>
    <n v="45269"/>
    <d v="2024-02-29T00:00:00"/>
    <s v="Tal-379"/>
    <x v="4"/>
    <s v="IDECO"/>
    <s v="AUTOPROPULSABLE"/>
    <s v="NO"/>
    <s v="SI"/>
    <s v="SI"/>
    <s v="SI"/>
    <n v="1986"/>
    <s v="WORKOVER"/>
    <s v="LIBRE"/>
    <s v="INACTIVO"/>
    <s v="NO OPERANDO"/>
    <s v="MANTENIMIENTO "/>
    <s v="HUILA"/>
    <m/>
  </r>
  <r>
    <n v="278"/>
    <n v="45269"/>
    <d v="2024-03-31T00:00:00"/>
    <s v="Tal-380"/>
    <x v="11"/>
    <s v="FALCON/ONPOINT"/>
    <s v="AUTOPROPULSABLE"/>
    <s v="NO"/>
    <s v="SI"/>
    <s v="SI"/>
    <s v="SI"/>
    <n v="2009"/>
    <s v="WORKOVER"/>
    <s v="CONTRATO"/>
    <s v="ACTIVO"/>
    <s v="OPERANDO"/>
    <m/>
    <s v="HUILA"/>
    <m/>
  </r>
  <r>
    <n v="279"/>
    <n v="45269"/>
    <d v="2024-03-31T00:00:00"/>
    <s v="Tal-381"/>
    <x v="20"/>
    <s v="FALCON/ONPOINT"/>
    <s v="AUTOPROPULSABLE"/>
    <s v="NO"/>
    <s v="SI"/>
    <s v="SI"/>
    <s v="SI"/>
    <n v="2010"/>
    <s v="WORKOVER"/>
    <s v="CONTRATO"/>
    <s v="ACTIVO"/>
    <s v="OPERANDO"/>
    <m/>
    <s v="HUILA"/>
    <m/>
  </r>
  <r>
    <n v="280"/>
    <n v="45269"/>
    <d v="2024-03-31T00:00:00"/>
    <s v="Tal-382"/>
    <x v="0"/>
    <s v="FALCON/ONPOINT"/>
    <s v="AUTOPROPULSABLE"/>
    <s v="NO"/>
    <s v="SI"/>
    <s v="SI"/>
    <s v="NO DISPONIBLE"/>
    <n v="2013"/>
    <s v="WORKOVER"/>
    <s v="CONTRATO"/>
    <s v="ACTIVO"/>
    <s v="OPERANDO"/>
    <m/>
    <s v="HUILA"/>
    <m/>
  </r>
  <r>
    <n v="281"/>
    <n v="45269"/>
    <d v="2024-03-31T00:00:00"/>
    <s v="Tal-383"/>
    <x v="0"/>
    <s v="FALCON/ONPOINT"/>
    <s v="AUTOPROPULSABLE"/>
    <s v="NO"/>
    <s v="SI"/>
    <s v="SI"/>
    <s v="NO DISPONIBLE"/>
    <n v="2013"/>
    <s v="WORKOVER"/>
    <s v="CONTRATO"/>
    <s v="ACTIVO"/>
    <s v="OPERANDO"/>
    <m/>
    <s v="META"/>
    <m/>
  </r>
  <r>
    <n v="282"/>
    <n v="45269"/>
    <d v="2024-03-31T00:00:00"/>
    <s v="Tal-384"/>
    <x v="0"/>
    <s v="FALCON/ONPOINT"/>
    <s v="AUTOPROPULSABLE"/>
    <s v="NO"/>
    <s v="SI"/>
    <s v="SI"/>
    <s v="NO DISPONIBLE"/>
    <n v="2016"/>
    <s v="WORKOVER"/>
    <s v="CONTRATO"/>
    <s v="ACTIVO"/>
    <s v="OPERANDO"/>
    <m/>
    <s v="HUILA"/>
    <m/>
  </r>
  <r>
    <n v="283"/>
    <n v="45269"/>
    <d v="2024-03-31T00:00:00"/>
    <s v="Tal-385"/>
    <x v="20"/>
    <s v="FALCON/ONPOINT"/>
    <s v="AUTOPROPULSABLE"/>
    <s v="NO"/>
    <s v="SI"/>
    <s v="SI"/>
    <s v="NO DISPONIBLE"/>
    <n v="2018"/>
    <s v="WORKOVER"/>
    <s v="CONTRATO"/>
    <s v="ACTIVO"/>
    <s v="OPERANDO"/>
    <m/>
    <s v="META"/>
    <m/>
  </r>
  <r>
    <n v="284"/>
    <n v="45269"/>
    <d v="2024-02-29T00:00:00"/>
    <s v="Tal-386"/>
    <x v="5"/>
    <s v="NO DISPONIBLE"/>
    <s v="NO DISPONIBLE"/>
    <s v="NO DISPONIBLE"/>
    <s v="NO DISPONIBLE"/>
    <s v="NO DISPONIBLE"/>
    <s v="NO DISPONIBLE"/>
    <s v="NO DISPONIBLE"/>
    <s v="DRILLING"/>
    <s v="LIBRE"/>
    <s v="INACTIVO"/>
    <s v="NO OPERANDO"/>
    <m/>
    <s v="CÓRDOBA"/>
    <m/>
  </r>
  <r>
    <n v="285"/>
    <n v="45269"/>
    <d v="2024-02-29T00:00:00"/>
    <s v="Tal-387"/>
    <x v="5"/>
    <s v="NO DISPONIBLE"/>
    <s v="NO DISPONIBLE"/>
    <s v="NO DISPONIBLE"/>
    <s v="NO DISPONIBLE"/>
    <s v="NO DISPONIBLE"/>
    <s v="NO DISPONIBLE"/>
    <s v="NO DISPONIBLE"/>
    <s v="DRILLING"/>
    <s v="LIBRE"/>
    <s v="INACTIVO"/>
    <s v="NO OPERANDO"/>
    <m/>
    <s v="BOYACÁ"/>
    <m/>
  </r>
  <r>
    <n v="286"/>
    <n v="45270"/>
    <d v="2024-02-29T00:00:00"/>
    <s v="Tal-389"/>
    <x v="5"/>
    <s v="NO DISPONIBLE"/>
    <s v="NO DISPONIBLE"/>
    <s v="NO DISPONIBLE"/>
    <s v="NO DISPONIBLE"/>
    <s v="NO DISPONIBLE"/>
    <s v="NO DISPONIBLE"/>
    <s v="NO DISPONIBLE"/>
    <s v="DRILLING"/>
    <s v="LIBRE"/>
    <s v="INACTIVO"/>
    <s v="NO OPERANDO"/>
    <m/>
    <s v="SANTANDER"/>
    <m/>
  </r>
  <r>
    <n v="287"/>
    <n v="45279"/>
    <d v="2024-02-29T00:00:00"/>
    <s v="Tal-400"/>
    <x v="5"/>
    <s v="NO DISPONIBLE "/>
    <s v="NO DISPONIBLE "/>
    <s v="NO DISPONIBLE "/>
    <s v="NO DISPONIBLE "/>
    <s v="NO DISPONIBLE "/>
    <s v="NO DISPONIBLE "/>
    <s v="NO DISPONIBLE"/>
    <s v="NO DISPONIBLE "/>
    <s v="NO DISPONIBLE "/>
    <s v="NO DISPONIBLE "/>
    <s v="NO DISPONIBLE "/>
    <m/>
    <s v="NO DISPONIBLE "/>
    <m/>
  </r>
  <r>
    <n v="288"/>
    <n v="45300"/>
    <d v="2024-02-29T00:00:00"/>
    <s v="Tal-401"/>
    <x v="7"/>
    <s v="NO DISPONIBLE "/>
    <s v="NO DISPONIBLE "/>
    <s v="NO DISPONIBLE "/>
    <s v="NO DISPONIBLE "/>
    <s v="NO DISPONIBLE "/>
    <s v="NO DISPONIBLE "/>
    <s v="NO DISPONIBLE"/>
    <s v="DRILLING"/>
    <s v="LIBRE"/>
    <s v="INACTIVO"/>
    <s v="NO OPERANDO"/>
    <m/>
    <s v="CÓRDOBA"/>
    <m/>
  </r>
  <r>
    <n v="289"/>
    <n v="44301"/>
    <d v="2024-02-29T00:00:00"/>
    <s v="Tal-1"/>
    <x v="5"/>
    <s v="NO DISPONIBLE"/>
    <s v="NO DISPONIBLE"/>
    <s v="NO DISPONIBLE"/>
    <s v="NO DISPONIBLE"/>
    <s v="NO DISPONIBLE"/>
    <s v="NO DISPONIBLE"/>
    <s v="NO DISPONIBLE"/>
    <s v="DRILLING"/>
    <s v="LIBRE"/>
    <s v="INACTIVO"/>
    <s v="NO OPERANDO"/>
    <m/>
    <s v="GUAJIRA"/>
    <m/>
  </r>
  <r>
    <n v="290"/>
    <n v="44302"/>
    <d v="2024-02-29T00:00:00"/>
    <s v="Tal-0"/>
    <x v="5"/>
    <s v="NO DISPONIBLE"/>
    <s v="NO DISPONIBLE"/>
    <s v="NO DISPONIBLE"/>
    <s v="NO DISPONIBLE"/>
    <s v="NO DISPONIBLE"/>
    <s v="NO DISPONIBLE"/>
    <s v="NO DISPONIBLE"/>
    <s v="DRILLING"/>
    <s v="LIBRE"/>
    <s v="INACTIVO"/>
    <s v="NO OPERANDO"/>
    <m/>
    <s v="TOLIMA"/>
    <m/>
  </r>
  <r>
    <n v="291"/>
    <n v="44531"/>
    <d v="2024-03-31T00:00:00"/>
    <s v="Tal-1990"/>
    <x v="0"/>
    <s v="IDECO"/>
    <s v="CONVENCIONAL"/>
    <s v="NO"/>
    <s v="SI"/>
    <s v="SI"/>
    <s v="SI"/>
    <n v="1978"/>
    <s v="WORKOVER"/>
    <s v="CONTRATO"/>
    <s v="ACTIVO"/>
    <s v="OPERANDO"/>
    <m/>
    <s v="BOLIVAR"/>
    <s v="CANTAGALLO"/>
  </r>
  <r>
    <n v="292"/>
    <n v="44531"/>
    <d v="2024-02-29T00:00:00"/>
    <s v="Tal-1991"/>
    <x v="0"/>
    <s v="TAYLOR"/>
    <s v="CONVENCIONAL"/>
    <s v="NO"/>
    <s v="SI"/>
    <s v="SI"/>
    <s v="SI"/>
    <n v="2004"/>
    <s v="WORKOVER"/>
    <s v="LIBRE"/>
    <s v="INACTIVO"/>
    <s v="NO OPERANDO"/>
    <m/>
    <s v="CASANARE"/>
    <m/>
  </r>
  <r>
    <n v="293"/>
    <n v="44531"/>
    <d v="2024-02-29T00:00:00"/>
    <s v="Tal-1992"/>
    <x v="4"/>
    <s v="FRANKS"/>
    <s v="CONVENCIONAL"/>
    <s v="NO"/>
    <s v="SI"/>
    <s v="SI"/>
    <s v="SI"/>
    <n v="1984"/>
    <s v="WORKOVER"/>
    <s v="LIBRE"/>
    <s v="INACTIVO"/>
    <s v="NO OPERANDO"/>
    <m/>
    <s v="SANTANDER"/>
    <m/>
  </r>
  <r>
    <n v="294"/>
    <n v="44531"/>
    <d v="2024-03-31T00:00:00"/>
    <s v="Tal-1993"/>
    <x v="7"/>
    <s v="LOADCRAFT"/>
    <s v="CONVENCIONAL"/>
    <s v="NO"/>
    <s v="SI"/>
    <s v="SI"/>
    <s v="SI"/>
    <n v="2022"/>
    <s v="WORKOVER"/>
    <s v="CONTRATO"/>
    <s v="ACTIVO"/>
    <s v="OPERANDO"/>
    <m/>
    <s v="NORTE DE SANTANDER"/>
    <s v="ORIPAYA"/>
  </r>
  <r>
    <n v="295"/>
    <n v="44682"/>
    <d v="2024-03-31T00:00:00"/>
    <s v="Tal-1994"/>
    <x v="25"/>
    <s v="NO DISPONIBLE"/>
    <s v="NO DISPONIBLE"/>
    <s v="NO DISPONIBLE"/>
    <s v="NO DISPONIBLE"/>
    <s v="SI"/>
    <s v="NO DISPONIBLE"/>
    <n v="2015"/>
    <s v="WORKOVER"/>
    <s v="CONTRATO"/>
    <s v="ACTIVO"/>
    <s v="OPERANDO"/>
    <m/>
    <s v="HUILA"/>
    <s v="PALERMO"/>
  </r>
  <r>
    <n v="296"/>
    <n v="44270"/>
    <d v="2024-02-29T00:00:00"/>
    <s v="Tal-1995"/>
    <x v="0"/>
    <s v="NO DISPONIBLE "/>
    <s v="NO DISPONIBLE "/>
    <s v="SI "/>
    <s v="NO DISPONIBLE "/>
    <s v="SI"/>
    <s v="NO"/>
    <s v="NO DISPONIBLE"/>
    <s v="NO DISPONIBLE "/>
    <s v="PROCESO DE IMPORTACIÓN"/>
    <s v="NO DISPONIBLE "/>
    <s v="NO DISPONIBLE "/>
    <s v="IMPORTACIÓN AGOSTO 2024"/>
    <s v="NO DISPONIBLE "/>
    <m/>
  </r>
  <r>
    <n v="297"/>
    <n v="44926"/>
    <d v="2024-02-29T00:00:00"/>
    <s v="NO DISPONIBLE "/>
    <x v="16"/>
    <s v="NO DISPONIBLE"/>
    <s v="NO DISPONIBLE"/>
    <s v="SI "/>
    <s v="NO DISPONIBLE"/>
    <s v="NO DISPONIBLE"/>
    <s v="SI "/>
    <n v="1982"/>
    <s v="DRILLING"/>
    <s v="LIBRE"/>
    <s v="INACTIVO"/>
    <s v="NO OPERANDO"/>
    <m/>
    <s v="CUNDINAMARCA"/>
    <m/>
  </r>
  <r>
    <n v="298"/>
    <n v="45300"/>
    <d v="2024-02-29T00:00:00"/>
    <s v="Tal-1996"/>
    <x v="8"/>
    <s v="NO DISPONIBLE "/>
    <s v="NO DISPONIBLE "/>
    <s v="SÍ"/>
    <s v="NO DISPONIBLE"/>
    <s v="NO"/>
    <s v="SI"/>
    <n v="2010"/>
    <s v="DRILLING"/>
    <s v="LIBRE"/>
    <s v="INACTIVO"/>
    <s v="NO OPERANDO"/>
    <m/>
    <s v="META"/>
    <m/>
  </r>
  <r>
    <n v="299"/>
    <n v="45300"/>
    <d v="2024-02-29T00:00:00"/>
    <s v="Tal-1997"/>
    <x v="22"/>
    <s v="NO DISPONIBLE "/>
    <s v="MESA ROTATORIA"/>
    <n v="3000"/>
    <s v="NO DISPONIBLE "/>
    <s v="NO"/>
    <s v="NO"/>
    <n v="2010"/>
    <s v="WORKOVER"/>
    <s v="LIBRE"/>
    <s v="INACTIVO"/>
    <s v="NO OPERANDO"/>
    <m/>
    <s v="CASANARE"/>
    <m/>
  </r>
  <r>
    <n v="300"/>
    <n v="44652"/>
    <d v="2024-03-31T00:00:00"/>
    <s v="Tal-1998"/>
    <x v="3"/>
    <s v="CROWN DUKE"/>
    <s v="NO DISPONIBLE"/>
    <s v="NO DISPONIBLE"/>
    <s v="12.000 LB.FT"/>
    <s v="SI"/>
    <s v="NO"/>
    <n v="2004"/>
    <s v="WORKOVER"/>
    <s v="CONTRATO"/>
    <s v="ACTIVO"/>
    <s v="OPERANDO"/>
    <m/>
    <s v="META"/>
    <m/>
  </r>
  <r>
    <n v="301"/>
    <n v="44682"/>
    <d v="2024-02-29T00:00:00"/>
    <s v="Tal-1999"/>
    <x v="22"/>
    <s v="FLUSH BY"/>
    <s v="NO DISPONIBLE"/>
    <n v="22.7"/>
    <s v="NO DISPONIBLE"/>
    <s v="SI"/>
    <s v="NO"/>
    <n v="2005"/>
    <s v="WORKOVER"/>
    <s v="LIBRE"/>
    <s v="INACTIVO"/>
    <s v="NO OPERANDO"/>
    <m/>
    <s v="NO DISPONIBLE "/>
    <m/>
  </r>
  <r>
    <n v="302"/>
    <n v="44256"/>
    <d v="2024-03-31T00:00:00"/>
    <s v="Tal-2000"/>
    <x v="8"/>
    <s v="NO DISPONIBLE"/>
    <s v="Drilling"/>
    <n v="24.5"/>
    <s v="SI"/>
    <s v="SI"/>
    <s v="SI"/>
    <n v="2014"/>
    <s v="DRILLING"/>
    <s v="LIBRE"/>
    <s v="INACTIVO"/>
    <s v="NO OPERANDO"/>
    <m/>
    <s v="CASANARE"/>
    <m/>
  </r>
  <r>
    <m/>
    <m/>
    <m/>
    <m/>
    <x v="26"/>
    <m/>
    <m/>
    <m/>
    <m/>
    <m/>
    <m/>
    <m/>
    <m/>
    <m/>
    <m/>
    <m/>
    <m/>
    <m/>
    <m/>
  </r>
  <r>
    <m/>
    <m/>
    <m/>
    <m/>
    <x v="26"/>
    <m/>
    <m/>
    <m/>
    <m/>
    <m/>
    <m/>
    <m/>
    <m/>
    <m/>
    <m/>
    <m/>
    <m/>
    <m/>
    <m/>
  </r>
  <r>
    <m/>
    <m/>
    <m/>
    <m/>
    <x v="26"/>
    <m/>
    <m/>
    <m/>
    <m/>
    <m/>
    <m/>
    <m/>
    <m/>
    <m/>
    <m/>
    <m/>
    <m/>
    <m/>
    <m/>
  </r>
  <r>
    <m/>
    <m/>
    <m/>
    <m/>
    <x v="26"/>
    <m/>
    <m/>
    <m/>
    <m/>
    <m/>
    <m/>
    <m/>
    <m/>
    <m/>
    <m/>
    <m/>
    <m/>
    <m/>
    <m/>
  </r>
  <r>
    <m/>
    <m/>
    <m/>
    <m/>
    <x v="26"/>
    <m/>
    <m/>
    <m/>
    <m/>
    <m/>
    <m/>
    <m/>
    <m/>
    <m/>
    <m/>
    <m/>
    <m/>
    <m/>
    <m/>
  </r>
  <r>
    <m/>
    <m/>
    <m/>
    <m/>
    <x v="26"/>
    <m/>
    <m/>
    <m/>
    <m/>
    <m/>
    <m/>
    <m/>
    <m/>
    <m/>
    <m/>
    <m/>
    <m/>
    <m/>
    <m/>
  </r>
  <r>
    <m/>
    <m/>
    <m/>
    <m/>
    <x v="26"/>
    <m/>
    <m/>
    <m/>
    <m/>
    <m/>
    <m/>
    <m/>
    <m/>
    <m/>
    <m/>
    <m/>
    <m/>
    <m/>
    <m/>
  </r>
  <r>
    <m/>
    <m/>
    <m/>
    <m/>
    <x v="26"/>
    <m/>
    <m/>
    <m/>
    <m/>
    <m/>
    <m/>
    <m/>
    <m/>
    <m/>
    <m/>
    <m/>
    <m/>
    <m/>
    <m/>
  </r>
  <r>
    <m/>
    <m/>
    <m/>
    <m/>
    <x v="26"/>
    <m/>
    <m/>
    <m/>
    <m/>
    <m/>
    <m/>
    <m/>
    <m/>
    <m/>
    <m/>
    <m/>
    <m/>
    <m/>
    <m/>
  </r>
  <r>
    <m/>
    <m/>
    <m/>
    <m/>
    <x v="26"/>
    <m/>
    <m/>
    <m/>
    <m/>
    <m/>
    <m/>
    <m/>
    <m/>
    <m/>
    <m/>
    <m/>
    <m/>
    <m/>
    <m/>
  </r>
  <r>
    <m/>
    <m/>
    <m/>
    <m/>
    <x v="26"/>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6DD71C-3CAF-46E2-B125-5A809D831A62}"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6" rowHeaderCaption="Tecnología">
  <location ref="B23:D47" firstHeaderRow="0" firstDataRow="1" firstDataCol="1"/>
  <pivotFields count="19">
    <pivotField showAll="0"/>
    <pivotField showAll="0"/>
    <pivotField numFmtId="17" showAll="0"/>
    <pivotField showAll="0"/>
    <pivotField showAll="0"/>
    <pivotField showAll="0"/>
    <pivotField axis="axisRow" dataField="1" showAll="0" sortType="descending">
      <items count="24">
        <item x="8"/>
        <item x="11"/>
        <item x="3"/>
        <item x="14"/>
        <item x="15"/>
        <item x="0"/>
        <item x="7"/>
        <item x="10"/>
        <item x="9"/>
        <item x="19"/>
        <item x="16"/>
        <item x="20"/>
        <item x="13"/>
        <item x="2"/>
        <item x="17"/>
        <item x="1"/>
        <item x="4"/>
        <item x="18"/>
        <item x="6"/>
        <item x="12"/>
        <item x="5"/>
        <item x="2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24">
    <i>
      <x v="15"/>
    </i>
    <i>
      <x v="13"/>
    </i>
    <i>
      <x v="6"/>
    </i>
    <i>
      <x v="5"/>
    </i>
    <i>
      <x v="2"/>
    </i>
    <i>
      <x v="3"/>
    </i>
    <i>
      <x v="16"/>
    </i>
    <i>
      <x v="18"/>
    </i>
    <i>
      <x v="17"/>
    </i>
    <i>
      <x v="14"/>
    </i>
    <i>
      <x v="7"/>
    </i>
    <i>
      <x v="4"/>
    </i>
    <i>
      <x v="19"/>
    </i>
    <i>
      <x v="12"/>
    </i>
    <i>
      <x v="1"/>
    </i>
    <i>
      <x/>
    </i>
    <i>
      <x v="8"/>
    </i>
    <i>
      <x v="20"/>
    </i>
    <i>
      <x v="11"/>
    </i>
    <i>
      <x v="9"/>
    </i>
    <i>
      <x v="22"/>
    </i>
    <i>
      <x v="10"/>
    </i>
    <i>
      <x v="21"/>
    </i>
    <i t="grand">
      <x/>
    </i>
  </rowItems>
  <colFields count="1">
    <field x="-2"/>
  </colFields>
  <colItems count="2">
    <i>
      <x/>
    </i>
    <i i="1">
      <x v="1"/>
    </i>
  </colItems>
  <dataFields count="2">
    <dataField name="Número de Taladros" fld="6" subtotal="count" baseField="0" baseItem="0"/>
    <dataField name="Participación en el total" fld="6" subtotal="count" showDataAs="percentOfTotal" baseField="6" baseItem="0" numFmtId="166"/>
  </dataFields>
  <formats count="1">
    <format dxfId="6">
      <pivotArea outline="0" collapsedLevelsAreSubtotals="1" fieldPosition="0">
        <references count="1">
          <reference field="4294967294" count="1" selected="0">
            <x v="1"/>
          </reference>
        </references>
      </pivotArea>
    </format>
  </formats>
  <chartFormats count="6">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21" format="0" series="1">
      <pivotArea type="data" outline="0" fieldPosition="0">
        <references count="1">
          <reference field="4294967294" count="1" selected="0">
            <x v="0"/>
          </reference>
        </references>
      </pivotArea>
    </chartFormat>
    <chartFormat chart="21"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3741693-AB82-4A9D-AC97-126C65BA8271}"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8" rowHeaderCaption="Rango de Potencia en HP" colHeaderCaption=" ">
  <location ref="O26:Q37" firstHeaderRow="1" firstDataRow="2" firstDataCol="1" rowPageCount="1" colPageCount="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showAll="0"/>
    <pivotField axis="axisCol" dataField="1" showAll="0">
      <items count="9">
        <item h="1" m="1" x="7"/>
        <item h="1" x="4"/>
        <item x="1"/>
        <item h="1" x="0"/>
        <item h="1" x="5"/>
        <item h="1" m="1" x="6"/>
        <item h="1" x="2"/>
        <item h="1" x="3"/>
        <item t="default"/>
      </items>
    </pivotField>
    <pivotField showAll="0"/>
    <pivotField showAll="0"/>
    <pivotField showAll="0"/>
  </pivotFields>
  <rowFields count="1">
    <field x="4"/>
  </rowFields>
  <rowItems count="10">
    <i>
      <x/>
    </i>
    <i>
      <x v="1"/>
    </i>
    <i>
      <x v="2"/>
    </i>
    <i>
      <x v="3"/>
    </i>
    <i>
      <x v="4"/>
    </i>
    <i>
      <x v="5"/>
    </i>
    <i>
      <x v="6"/>
    </i>
    <i>
      <x v="7"/>
    </i>
    <i>
      <x v="11"/>
    </i>
    <i t="grand">
      <x/>
    </i>
  </rowItems>
  <colFields count="1">
    <field x="15"/>
  </colFields>
  <colItems count="2">
    <i>
      <x v="2"/>
    </i>
    <i t="grand">
      <x/>
    </i>
  </colItems>
  <pageFields count="1">
    <pageField fld="12" item="0" hier="-1"/>
  </pageFields>
  <dataFields count="1">
    <dataField name="Inactivos" fld="15" subtotal="count" baseField="0" baseItem="0"/>
  </dataFields>
  <chartFormats count="4">
    <chartFormat chart="1" format="0" series="1">
      <pivotArea type="data" outline="0" fieldPosition="0">
        <references count="2">
          <reference field="4294967294" count="1" selected="0">
            <x v="0"/>
          </reference>
          <reference field="15" count="1" selected="0">
            <x v="2"/>
          </reference>
        </references>
      </pivotArea>
    </chartFormat>
    <chartFormat chart="4" format="2" series="1">
      <pivotArea type="data" outline="0" fieldPosition="0">
        <references count="2">
          <reference field="4294967294" count="1" selected="0">
            <x v="0"/>
          </reference>
          <reference field="15" count="1" selected="0">
            <x v="2"/>
          </reference>
        </references>
      </pivotArea>
    </chartFormat>
    <chartFormat chart="6" format="0" series="1">
      <pivotArea type="data" outline="0" fieldPosition="0">
        <references count="2">
          <reference field="4294967294" count="1" selected="0">
            <x v="0"/>
          </reference>
          <reference field="15" count="1" selected="0">
            <x v="2"/>
          </reference>
        </references>
      </pivotArea>
    </chartFormat>
    <chartFormat chart="6"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799C722-6DD8-4012-A430-F4E7CD82DC1A}"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rowHeaderCaption="Rango de Potencia en HP" colHeaderCaption=" ">
  <location ref="T26:U28" firstHeaderRow="1" firstDataRow="2" firstDataCol="1" rowPageCount="1" colPageCount="1"/>
  <pivotFields count="19">
    <pivotField showAll="0"/>
    <pivotField showAll="0"/>
    <pivotField showAll="0"/>
    <pivotField showAll="0"/>
    <pivotField axis="axisRow"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showAll="0"/>
    <pivotField axis="axisCol" dataField="1" showAll="0">
      <items count="9">
        <item h="1" m="1" x="7"/>
        <item x="4"/>
        <item h="1" x="1"/>
        <item h="1" x="0"/>
        <item h="1" x="5"/>
        <item h="1" m="1" x="6"/>
        <item h="1" x="2"/>
        <item h="1" x="3"/>
        <item t="default"/>
      </items>
    </pivotField>
    <pivotField showAll="0"/>
    <pivotField showAll="0"/>
    <pivotField showAll="0"/>
  </pivotFields>
  <rowFields count="1">
    <field x="4"/>
  </rowFields>
  <rowItems count="1">
    <i t="grand">
      <x/>
    </i>
  </rowItems>
  <colFields count="1">
    <field x="15"/>
  </colFields>
  <colItems count="1">
    <i t="grand">
      <x/>
    </i>
  </colItems>
  <pageFields count="1">
    <pageField fld="12" item="0" hier="-1"/>
  </pageFields>
  <dataFields count="1">
    <dataField name="No Disponible" fld="15" subtotal="count" baseField="0" baseItem="0"/>
  </dataFields>
  <chartFormats count="2">
    <chartFormat chart="1" format="0" series="1">
      <pivotArea type="data" outline="0" fieldPosition="0">
        <references count="2">
          <reference field="4294967294" count="1" selected="0">
            <x v="0"/>
          </reference>
          <reference field="15" count="1" selected="0">
            <x v="1"/>
          </reference>
        </references>
      </pivotArea>
    </chartFormat>
    <chartFormat chart="3" format="2" series="1">
      <pivotArea type="data" outline="0" fieldPosition="0">
        <references count="2">
          <reference field="4294967294" count="1" selected="0">
            <x v="0"/>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BC91E4C-BF49-4308-936B-95D02C38470F}"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8" rowHeaderCaption="Rango de Potencia en HP" colHeaderCaption=" ">
  <location ref="B26:E38" firstHeaderRow="1" firstDataRow="2" firstDataCol="1" rowPageCount="1" colPageCount="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multipleItemSelectionAllowed="1" showAll="0">
      <items count="6">
        <item x="1"/>
        <item h="1" x="3"/>
        <item h="1" x="2"/>
        <item h="1" x="0"/>
        <item h="1" x="4"/>
        <item t="default"/>
      </items>
    </pivotField>
    <pivotField axis="axisCol" dataField="1" showAll="0">
      <items count="9">
        <item x="0"/>
        <item x="1"/>
        <item x="3"/>
        <item x="4"/>
        <item x="5"/>
        <item x="2"/>
        <item m="1" x="6"/>
        <item m="1" x="7"/>
        <item t="default"/>
      </items>
    </pivotField>
    <pivotField showAll="0"/>
    <pivotField showAll="0"/>
    <pivotField showAll="0"/>
    <pivotField showAll="0"/>
    <pivotField showAll="0"/>
  </pivotFields>
  <rowFields count="1">
    <field x="4"/>
  </rowFields>
  <rowItems count="11">
    <i>
      <x/>
    </i>
    <i>
      <x v="1"/>
    </i>
    <i>
      <x v="2"/>
    </i>
    <i>
      <x v="3"/>
    </i>
    <i>
      <x v="4"/>
    </i>
    <i>
      <x v="5"/>
    </i>
    <i>
      <x v="6"/>
    </i>
    <i>
      <x v="7"/>
    </i>
    <i>
      <x v="9"/>
    </i>
    <i>
      <x v="11"/>
    </i>
    <i t="grand">
      <x/>
    </i>
  </rowItems>
  <colFields count="1">
    <field x="13"/>
  </colFields>
  <colItems count="3">
    <i>
      <x/>
    </i>
    <i>
      <x v="1"/>
    </i>
    <i t="grand">
      <x/>
    </i>
  </colItems>
  <pageFields count="1">
    <pageField fld="12" hier="-1"/>
  </pageFields>
  <dataFields count="1">
    <dataField name=" " fld="13" subtotal="count" baseField="0" baseItem="0"/>
  </dataFields>
  <chartFormats count="14">
    <chartFormat chart="1" format="0" series="1">
      <pivotArea type="data" outline="0" fieldPosition="0">
        <references count="2">
          <reference field="4294967294" count="1" selected="0">
            <x v="0"/>
          </reference>
          <reference field="13" count="1" selected="0">
            <x v="0"/>
          </reference>
        </references>
      </pivotArea>
    </chartFormat>
    <chartFormat chart="1" format="1" series="1">
      <pivotArea type="data" outline="0" fieldPosition="0">
        <references count="2">
          <reference field="4294967294" count="1" selected="0">
            <x v="0"/>
          </reference>
          <reference field="13" count="1" selected="0">
            <x v="1"/>
          </reference>
        </references>
      </pivotArea>
    </chartFormat>
    <chartFormat chart="1" format="2" series="1">
      <pivotArea type="data" outline="0" fieldPosition="0">
        <references count="2">
          <reference field="4294967294" count="1" selected="0">
            <x v="0"/>
          </reference>
          <reference field="13" count="1" selected="0">
            <x v="2"/>
          </reference>
        </references>
      </pivotArea>
    </chartFormat>
    <chartFormat chart="1" format="3" series="1">
      <pivotArea type="data" outline="0" fieldPosition="0">
        <references count="2">
          <reference field="4294967294" count="1" selected="0">
            <x v="0"/>
          </reference>
          <reference field="13" count="1" selected="0">
            <x v="3"/>
          </reference>
        </references>
      </pivotArea>
    </chartFormat>
    <chartFormat chart="1" format="4" series="1">
      <pivotArea type="data" outline="0" fieldPosition="0">
        <references count="2">
          <reference field="4294967294" count="1" selected="0">
            <x v="0"/>
          </reference>
          <reference field="13" count="1" selected="0">
            <x v="4"/>
          </reference>
        </references>
      </pivotArea>
    </chartFormat>
    <chartFormat chart="4" format="10" series="1">
      <pivotArea type="data" outline="0" fieldPosition="0">
        <references count="2">
          <reference field="4294967294" count="1" selected="0">
            <x v="0"/>
          </reference>
          <reference field="13" count="1" selected="0">
            <x v="0"/>
          </reference>
        </references>
      </pivotArea>
    </chartFormat>
    <chartFormat chart="4" format="11" series="1">
      <pivotArea type="data" outline="0" fieldPosition="0">
        <references count="2">
          <reference field="4294967294" count="1" selected="0">
            <x v="0"/>
          </reference>
          <reference field="13" count="1" selected="0">
            <x v="1"/>
          </reference>
        </references>
      </pivotArea>
    </chartFormat>
    <chartFormat chart="4" format="12" series="1">
      <pivotArea type="data" outline="0" fieldPosition="0">
        <references count="2">
          <reference field="4294967294" count="1" selected="0">
            <x v="0"/>
          </reference>
          <reference field="13" count="1" selected="0">
            <x v="2"/>
          </reference>
        </references>
      </pivotArea>
    </chartFormat>
    <chartFormat chart="4" format="13" series="1">
      <pivotArea type="data" outline="0" fieldPosition="0">
        <references count="2">
          <reference field="4294967294" count="1" selected="0">
            <x v="0"/>
          </reference>
          <reference field="13" count="1" selected="0">
            <x v="3"/>
          </reference>
        </references>
      </pivotArea>
    </chartFormat>
    <chartFormat chart="4" format="14" series="1">
      <pivotArea type="data" outline="0" fieldPosition="0">
        <references count="2">
          <reference field="4294967294" count="1" selected="0">
            <x v="0"/>
          </reference>
          <reference field="13" count="1" selected="0">
            <x v="4"/>
          </reference>
        </references>
      </pivotArea>
    </chartFormat>
    <chartFormat chart="6" format="0" series="1">
      <pivotArea type="data" outline="0" fieldPosition="0">
        <references count="2">
          <reference field="4294967294" count="1" selected="0">
            <x v="0"/>
          </reference>
          <reference field="13" count="1" selected="0">
            <x v="0"/>
          </reference>
        </references>
      </pivotArea>
    </chartFormat>
    <chartFormat chart="6" format="1" series="1">
      <pivotArea type="data" outline="0" fieldPosition="0">
        <references count="2">
          <reference field="4294967294" count="1" selected="0">
            <x v="0"/>
          </reference>
          <reference field="13" count="1" selected="0">
            <x v="1"/>
          </reference>
        </references>
      </pivotArea>
    </chartFormat>
    <chartFormat chart="6" format="2" series="1">
      <pivotArea type="data" outline="0" fieldPosition="0">
        <references count="2">
          <reference field="4294967294" count="1" selected="0">
            <x v="0"/>
          </reference>
          <reference field="13" count="1" selected="0">
            <x v="6"/>
          </reference>
        </references>
      </pivotArea>
    </chartFormat>
    <chartFormat chart="6" format="3" series="1">
      <pivotArea type="data" outline="0" fieldPosition="0">
        <references count="2">
          <reference field="4294967294" count="1" selected="0">
            <x v="0"/>
          </reference>
          <reference field="13"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8CB488F-B1AA-4440-8BF6-7EA64CF9A7A5}"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5" rowHeaderCaption="Rango de Potencia en HP" colHeaderCaption=" ">
  <location ref="I26:K35" firstHeaderRow="1" firstDataRow="2" firstDataCol="1" rowPageCount="1" colPageCount="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showAll="0"/>
    <pivotField axis="axisCol" dataField="1" showAll="0">
      <items count="9">
        <item m="1" x="7"/>
        <item h="1" x="4"/>
        <item h="1" x="1"/>
        <item x="0"/>
        <item h="1" x="5"/>
        <item h="1" m="1" x="6"/>
        <item h="1" x="2"/>
        <item h="1" x="3"/>
        <item t="default"/>
      </items>
    </pivotField>
    <pivotField showAll="0"/>
    <pivotField showAll="0"/>
    <pivotField showAll="0"/>
  </pivotFields>
  <rowFields count="1">
    <field x="4"/>
  </rowFields>
  <rowItems count="8">
    <i>
      <x v="2"/>
    </i>
    <i>
      <x v="3"/>
    </i>
    <i>
      <x v="4"/>
    </i>
    <i>
      <x v="5"/>
    </i>
    <i>
      <x v="7"/>
    </i>
    <i>
      <x v="9"/>
    </i>
    <i>
      <x v="11"/>
    </i>
    <i t="grand">
      <x/>
    </i>
  </rowItems>
  <colFields count="1">
    <field x="15"/>
  </colFields>
  <colItems count="2">
    <i>
      <x v="3"/>
    </i>
    <i t="grand">
      <x/>
    </i>
  </colItems>
  <pageFields count="1">
    <pageField fld="12" item="0" hier="-1"/>
  </pageFields>
  <dataFields count="1">
    <dataField name="Activos" fld="15" subtotal="count" baseField="0" baseItem="0"/>
  </dataFields>
  <chartFormats count="6">
    <chartFormat chart="8" format="0" series="1">
      <pivotArea type="data" outline="0" fieldPosition="0">
        <references count="2">
          <reference field="4294967294" count="1" selected="0">
            <x v="0"/>
          </reference>
          <reference field="15" count="1" selected="0">
            <x v="3"/>
          </reference>
        </references>
      </pivotArea>
    </chartFormat>
    <chartFormat chart="8" format="1" series="1">
      <pivotArea type="data" outline="0" fieldPosition="0">
        <references count="2">
          <reference field="4294967294" count="1" selected="0">
            <x v="0"/>
          </reference>
          <reference field="15" count="1" selected="0">
            <x v="0"/>
          </reference>
        </references>
      </pivotArea>
    </chartFormat>
    <chartFormat chart="11" format="4" series="1">
      <pivotArea type="data" outline="0" fieldPosition="0">
        <references count="2">
          <reference field="4294967294" count="1" selected="0">
            <x v="0"/>
          </reference>
          <reference field="15" count="1" selected="0">
            <x v="0"/>
          </reference>
        </references>
      </pivotArea>
    </chartFormat>
    <chartFormat chart="11" format="5" series="1">
      <pivotArea type="data" outline="0" fieldPosition="0">
        <references count="2">
          <reference field="4294967294" count="1" selected="0">
            <x v="0"/>
          </reference>
          <reference field="15" count="1" selected="0">
            <x v="3"/>
          </reference>
        </references>
      </pivotArea>
    </chartFormat>
    <chartFormat chart="13" format="0" series="1">
      <pivotArea type="data" outline="0" fieldPosition="0">
        <references count="2">
          <reference field="4294967294" count="1" selected="0">
            <x v="0"/>
          </reference>
          <reference field="15" count="1" selected="0">
            <x v="0"/>
          </reference>
        </references>
      </pivotArea>
    </chartFormat>
    <chartFormat chart="13" format="1" series="1">
      <pivotArea type="data" outline="0" fieldPosition="0">
        <references count="2">
          <reference field="4294967294" count="1" selected="0">
            <x v="0"/>
          </reference>
          <reference field="15"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F1E0686-32B3-483F-B24D-E56B2FFE0488}" name="TablaDinámica6"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9" rowHeaderCaption="Rango de Potencia en HP" colHeaderCaption=" ">
  <location ref="I28:K34" firstHeaderRow="1" firstDataRow="2" firstDataCol="1" rowPageCount="1" colPageCount="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showAll="0"/>
    <pivotField axis="axisCol" dataField="1" showAll="0">
      <items count="9">
        <item m="1" x="7"/>
        <item h="1" x="4"/>
        <item h="1" x="1"/>
        <item x="0"/>
        <item h="1" x="5"/>
        <item h="1" m="1" x="6"/>
        <item h="1" x="2"/>
        <item h="1" x="3"/>
        <item t="default"/>
      </items>
    </pivotField>
    <pivotField showAll="0"/>
    <pivotField showAll="0"/>
    <pivotField showAll="0"/>
  </pivotFields>
  <rowFields count="1">
    <field x="4"/>
  </rowFields>
  <rowItems count="5">
    <i>
      <x/>
    </i>
    <i>
      <x v="1"/>
    </i>
    <i>
      <x v="2"/>
    </i>
    <i>
      <x v="3"/>
    </i>
    <i t="grand">
      <x/>
    </i>
  </rowItems>
  <colFields count="1">
    <field x="15"/>
  </colFields>
  <colItems count="2">
    <i>
      <x v="3"/>
    </i>
    <i t="grand">
      <x/>
    </i>
  </colItems>
  <pageFields count="1">
    <pageField fld="12" item="3" hier="-1"/>
  </pageFields>
  <dataFields count="1">
    <dataField name="Activos" fld="15" subtotal="count" baseField="0" baseItem="0"/>
  </dataFields>
  <chartFormats count="8">
    <chartFormat chart="8" format="0" series="1">
      <pivotArea type="data" outline="0" fieldPosition="0">
        <references count="2">
          <reference field="4294967294" count="1" selected="0">
            <x v="0"/>
          </reference>
          <reference field="15" count="1" selected="0">
            <x v="3"/>
          </reference>
        </references>
      </pivotArea>
    </chartFormat>
    <chartFormat chart="8" format="1" series="1">
      <pivotArea type="data" outline="0" fieldPosition="0">
        <references count="2">
          <reference field="4294967294" count="1" selected="0">
            <x v="0"/>
          </reference>
          <reference field="15" count="1" selected="0">
            <x v="0"/>
          </reference>
        </references>
      </pivotArea>
    </chartFormat>
    <chartFormat chart="11" format="4" series="1">
      <pivotArea type="data" outline="0" fieldPosition="0">
        <references count="2">
          <reference field="4294967294" count="1" selected="0">
            <x v="0"/>
          </reference>
          <reference field="15" count="1" selected="0">
            <x v="0"/>
          </reference>
        </references>
      </pivotArea>
    </chartFormat>
    <chartFormat chart="11" format="5" series="1">
      <pivotArea type="data" outline="0" fieldPosition="0">
        <references count="2">
          <reference field="4294967294" count="1" selected="0">
            <x v="0"/>
          </reference>
          <reference field="15" count="1" selected="0">
            <x v="3"/>
          </reference>
        </references>
      </pivotArea>
    </chartFormat>
    <chartFormat chart="13" format="0" series="1">
      <pivotArea type="data" outline="0" fieldPosition="0">
        <references count="2">
          <reference field="4294967294" count="1" selected="0">
            <x v="0"/>
          </reference>
          <reference field="15" count="1" selected="0">
            <x v="0"/>
          </reference>
        </references>
      </pivotArea>
    </chartFormat>
    <chartFormat chart="13" format="1" series="1">
      <pivotArea type="data" outline="0" fieldPosition="0">
        <references count="2">
          <reference field="4294967294" count="1" selected="0">
            <x v="0"/>
          </reference>
          <reference field="15" count="1" selected="0">
            <x v="3"/>
          </reference>
        </references>
      </pivotArea>
    </chartFormat>
    <chartFormat chart="17" format="0" series="1">
      <pivotArea type="data" outline="0" fieldPosition="0">
        <references count="2">
          <reference field="4294967294" count="1" selected="0">
            <x v="0"/>
          </reference>
          <reference field="15" count="1" selected="0">
            <x v="3"/>
          </reference>
        </references>
      </pivotArea>
    </chartFormat>
    <chartFormat chart="17" format="1" series="1">
      <pivotArea type="data" outline="0" fieldPosition="0">
        <references count="2">
          <reference field="4294967294" count="1" selected="0">
            <x v="0"/>
          </reference>
          <reference field="1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CEDC50E-39AC-41E8-B489-5D88CE4F53D1}"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1" rowHeaderCaption="Rango de Potencia en HP" colHeaderCaption=" ">
  <location ref="B28:E36" firstHeaderRow="1" firstDataRow="2" firstDataCol="1" rowPageCount="1" colPageCount="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multipleItemSelectionAllowed="1" showAll="0">
      <items count="6">
        <item h="1" x="1"/>
        <item h="1" x="3"/>
        <item h="1" x="2"/>
        <item x="0"/>
        <item h="1" x="4"/>
        <item t="default"/>
      </items>
    </pivotField>
    <pivotField axis="axisCol" dataField="1" showAll="0">
      <items count="9">
        <item x="0"/>
        <item x="1"/>
        <item x="3"/>
        <item x="4"/>
        <item x="5"/>
        <item x="2"/>
        <item m="1" x="6"/>
        <item m="1" x="7"/>
        <item t="default"/>
      </items>
    </pivotField>
    <pivotField showAll="0"/>
    <pivotField showAll="0"/>
    <pivotField showAll="0"/>
    <pivotField showAll="0"/>
    <pivotField showAll="0"/>
  </pivotFields>
  <rowFields count="1">
    <field x="4"/>
  </rowFields>
  <rowItems count="7">
    <i>
      <x/>
    </i>
    <i>
      <x v="1"/>
    </i>
    <i>
      <x v="2"/>
    </i>
    <i>
      <x v="3"/>
    </i>
    <i>
      <x v="4"/>
    </i>
    <i>
      <x v="5"/>
    </i>
    <i t="grand">
      <x/>
    </i>
  </rowItems>
  <colFields count="1">
    <field x="13"/>
  </colFields>
  <colItems count="3">
    <i>
      <x/>
    </i>
    <i>
      <x v="1"/>
    </i>
    <i t="grand">
      <x/>
    </i>
  </colItems>
  <pageFields count="1">
    <pageField fld="12" hier="-1"/>
  </pageFields>
  <dataFields count="1">
    <dataField name=" " fld="13" subtotal="count" baseField="0" baseItem="0"/>
  </dataFields>
  <chartFormats count="16">
    <chartFormat chart="1" format="0" series="1">
      <pivotArea type="data" outline="0" fieldPosition="0">
        <references count="2">
          <reference field="4294967294" count="1" selected="0">
            <x v="0"/>
          </reference>
          <reference field="13" count="1" selected="0">
            <x v="0"/>
          </reference>
        </references>
      </pivotArea>
    </chartFormat>
    <chartFormat chart="1" format="1" series="1">
      <pivotArea type="data" outline="0" fieldPosition="0">
        <references count="2">
          <reference field="4294967294" count="1" selected="0">
            <x v="0"/>
          </reference>
          <reference field="13" count="1" selected="0">
            <x v="1"/>
          </reference>
        </references>
      </pivotArea>
    </chartFormat>
    <chartFormat chart="1" format="2" series="1">
      <pivotArea type="data" outline="0" fieldPosition="0">
        <references count="2">
          <reference field="4294967294" count="1" selected="0">
            <x v="0"/>
          </reference>
          <reference field="13" count="1" selected="0">
            <x v="2"/>
          </reference>
        </references>
      </pivotArea>
    </chartFormat>
    <chartFormat chart="1" format="3" series="1">
      <pivotArea type="data" outline="0" fieldPosition="0">
        <references count="2">
          <reference field="4294967294" count="1" selected="0">
            <x v="0"/>
          </reference>
          <reference field="13" count="1" selected="0">
            <x v="3"/>
          </reference>
        </references>
      </pivotArea>
    </chartFormat>
    <chartFormat chart="1" format="4" series="1">
      <pivotArea type="data" outline="0" fieldPosition="0">
        <references count="2">
          <reference field="4294967294" count="1" selected="0">
            <x v="0"/>
          </reference>
          <reference field="13" count="1" selected="0">
            <x v="4"/>
          </reference>
        </references>
      </pivotArea>
    </chartFormat>
    <chartFormat chart="4" format="10" series="1">
      <pivotArea type="data" outline="0" fieldPosition="0">
        <references count="2">
          <reference field="4294967294" count="1" selected="0">
            <x v="0"/>
          </reference>
          <reference field="13" count="1" selected="0">
            <x v="0"/>
          </reference>
        </references>
      </pivotArea>
    </chartFormat>
    <chartFormat chart="4" format="11" series="1">
      <pivotArea type="data" outline="0" fieldPosition="0">
        <references count="2">
          <reference field="4294967294" count="1" selected="0">
            <x v="0"/>
          </reference>
          <reference field="13" count="1" selected="0">
            <x v="1"/>
          </reference>
        </references>
      </pivotArea>
    </chartFormat>
    <chartFormat chart="4" format="12" series="1">
      <pivotArea type="data" outline="0" fieldPosition="0">
        <references count="2">
          <reference field="4294967294" count="1" selected="0">
            <x v="0"/>
          </reference>
          <reference field="13" count="1" selected="0">
            <x v="2"/>
          </reference>
        </references>
      </pivotArea>
    </chartFormat>
    <chartFormat chart="4" format="13" series="1">
      <pivotArea type="data" outline="0" fieldPosition="0">
        <references count="2">
          <reference field="4294967294" count="1" selected="0">
            <x v="0"/>
          </reference>
          <reference field="13" count="1" selected="0">
            <x v="3"/>
          </reference>
        </references>
      </pivotArea>
    </chartFormat>
    <chartFormat chart="4" format="14" series="1">
      <pivotArea type="data" outline="0" fieldPosition="0">
        <references count="2">
          <reference field="4294967294" count="1" selected="0">
            <x v="0"/>
          </reference>
          <reference field="13" count="1" selected="0">
            <x v="4"/>
          </reference>
        </references>
      </pivotArea>
    </chartFormat>
    <chartFormat chart="6" format="0" series="1">
      <pivotArea type="data" outline="0" fieldPosition="0">
        <references count="2">
          <reference field="4294967294" count="1" selected="0">
            <x v="0"/>
          </reference>
          <reference field="13" count="1" selected="0">
            <x v="0"/>
          </reference>
        </references>
      </pivotArea>
    </chartFormat>
    <chartFormat chart="6" format="1" series="1">
      <pivotArea type="data" outline="0" fieldPosition="0">
        <references count="2">
          <reference field="4294967294" count="1" selected="0">
            <x v="0"/>
          </reference>
          <reference field="13" count="1" selected="0">
            <x v="1"/>
          </reference>
        </references>
      </pivotArea>
    </chartFormat>
    <chartFormat chart="9" format="0" series="1">
      <pivotArea type="data" outline="0" fieldPosition="0">
        <references count="2">
          <reference field="4294967294" count="1" selected="0">
            <x v="0"/>
          </reference>
          <reference field="13" count="1" selected="0">
            <x v="0"/>
          </reference>
        </references>
      </pivotArea>
    </chartFormat>
    <chartFormat chart="9" format="1" series="1">
      <pivotArea type="data" outline="0" fieldPosition="0">
        <references count="2">
          <reference field="4294967294" count="1" selected="0">
            <x v="0"/>
          </reference>
          <reference field="13" count="1" selected="0">
            <x v="1"/>
          </reference>
        </references>
      </pivotArea>
    </chartFormat>
    <chartFormat chart="9" format="2" series="1">
      <pivotArea type="data" outline="0" fieldPosition="0">
        <references count="2">
          <reference field="4294967294" count="1" selected="0">
            <x v="0"/>
          </reference>
          <reference field="13" count="1" selected="0">
            <x v="7"/>
          </reference>
        </references>
      </pivotArea>
    </chartFormat>
    <chartFormat chart="9" format="3" series="1">
      <pivotArea type="data" outline="0" fieldPosition="0">
        <references count="2">
          <reference field="4294967294" count="1" selected="0">
            <x v="0"/>
          </reference>
          <reference field="1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DC9FCC38-E318-41E5-95D4-5600094522D3}"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rowHeaderCaption="Rango de Potencia en HP" colHeaderCaption=" ">
  <location ref="T28:U30" firstHeaderRow="1" firstDataRow="2" firstDataCol="1" rowPageCount="1" colPageCount="1"/>
  <pivotFields count="19">
    <pivotField showAll="0"/>
    <pivotField showAll="0"/>
    <pivotField showAll="0"/>
    <pivotField showAll="0"/>
    <pivotField axis="axisRow"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showAll="0"/>
    <pivotField axis="axisCol" dataField="1" showAll="0">
      <items count="9">
        <item h="1" m="1" x="7"/>
        <item x="4"/>
        <item h="1" x="1"/>
        <item h="1" x="0"/>
        <item h="1" x="5"/>
        <item h="1" m="1" x="6"/>
        <item h="1" x="2"/>
        <item h="1" x="3"/>
        <item t="default"/>
      </items>
    </pivotField>
    <pivotField showAll="0"/>
    <pivotField showAll="0"/>
    <pivotField showAll="0"/>
  </pivotFields>
  <rowFields count="1">
    <field x="4"/>
  </rowFields>
  <rowItems count="1">
    <i t="grand">
      <x/>
    </i>
  </rowItems>
  <colFields count="1">
    <field x="15"/>
  </colFields>
  <colItems count="1">
    <i t="grand">
      <x/>
    </i>
  </colItems>
  <pageFields count="1">
    <pageField fld="12" item="3" hier="-1"/>
  </pageFields>
  <dataFields count="1">
    <dataField name="No Disponible" fld="15" subtotal="count" baseField="0" baseItem="0"/>
  </dataFields>
  <chartFormats count="2">
    <chartFormat chart="1" format="0" series="1">
      <pivotArea type="data" outline="0" fieldPosition="0">
        <references count="2">
          <reference field="4294967294" count="1" selected="0">
            <x v="0"/>
          </reference>
          <reference field="15" count="1" selected="0">
            <x v="1"/>
          </reference>
        </references>
      </pivotArea>
    </chartFormat>
    <chartFormat chart="3" format="2" series="1">
      <pivotArea type="data" outline="0" fieldPosition="0">
        <references count="2">
          <reference field="4294967294" count="1" selected="0">
            <x v="0"/>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1E6829B-E210-45A8-BD1C-B8FA7CB3AD02}" name="TablaDinámica7"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1" rowHeaderCaption="Rango de Potencia en HP" colHeaderCaption=" ">
  <location ref="O28:Q36" firstHeaderRow="1" firstDataRow="2" firstDataCol="1" rowPageCount="1" colPageCount="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showAll="0"/>
    <pivotField axis="axisCol" dataField="1" showAll="0">
      <items count="9">
        <item h="1" m="1" x="7"/>
        <item h="1" x="4"/>
        <item x="1"/>
        <item h="1" x="0"/>
        <item h="1" x="5"/>
        <item h="1" m="1" x="6"/>
        <item h="1" x="2"/>
        <item h="1" x="3"/>
        <item t="default"/>
      </items>
    </pivotField>
    <pivotField showAll="0"/>
    <pivotField showAll="0"/>
    <pivotField showAll="0"/>
  </pivotFields>
  <rowFields count="1">
    <field x="4"/>
  </rowFields>
  <rowItems count="7">
    <i>
      <x/>
    </i>
    <i>
      <x v="1"/>
    </i>
    <i>
      <x v="2"/>
    </i>
    <i>
      <x v="3"/>
    </i>
    <i>
      <x v="4"/>
    </i>
    <i>
      <x v="5"/>
    </i>
    <i t="grand">
      <x/>
    </i>
  </rowItems>
  <colFields count="1">
    <field x="15"/>
  </colFields>
  <colItems count="2">
    <i>
      <x v="2"/>
    </i>
    <i t="grand">
      <x/>
    </i>
  </colItems>
  <pageFields count="1">
    <pageField fld="12" item="3" hier="-1"/>
  </pageFields>
  <dataFields count="1">
    <dataField name="Inactivos" fld="15" subtotal="count" baseField="0" baseItem="0"/>
  </dataFields>
  <chartFormats count="5">
    <chartFormat chart="1" format="0" series="1">
      <pivotArea type="data" outline="0" fieldPosition="0">
        <references count="2">
          <reference field="4294967294" count="1" selected="0">
            <x v="0"/>
          </reference>
          <reference field="15" count="1" selected="0">
            <x v="2"/>
          </reference>
        </references>
      </pivotArea>
    </chartFormat>
    <chartFormat chart="4" format="2" series="1">
      <pivotArea type="data" outline="0" fieldPosition="0">
        <references count="2">
          <reference field="4294967294" count="1" selected="0">
            <x v="0"/>
          </reference>
          <reference field="15" count="1" selected="0">
            <x v="2"/>
          </reference>
        </references>
      </pivotArea>
    </chartFormat>
    <chartFormat chart="6" format="0" series="1">
      <pivotArea type="data" outline="0" fieldPosition="0">
        <references count="2">
          <reference field="4294967294" count="1" selected="0">
            <x v="0"/>
          </reference>
          <reference field="15" count="1" selected="0">
            <x v="2"/>
          </reference>
        </references>
      </pivotArea>
    </chartFormat>
    <chartFormat chart="9" format="0" series="1">
      <pivotArea type="data" outline="0" fieldPosition="0">
        <references count="2">
          <reference field="4294967294" count="1" selected="0">
            <x v="0"/>
          </reference>
          <reference field="15" count="1" selected="0">
            <x v="2"/>
          </reference>
        </references>
      </pivotArea>
    </chartFormat>
    <chartFormat chart="9"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6BA0E0C-2B31-4E5D-8ECC-5F42B869DC80}" name="TablaDinámica1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rowHeaderCaption="FUNCIÓN" colHeaderCaption=" ">
  <location ref="M44:O48" firstHeaderRow="1" firstDataRow="2" firstDataCol="1" rowPageCount="1" colPageCount="1"/>
  <pivotFields count="19">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3"/>
        <item x="0"/>
        <item x="4"/>
        <item x="2"/>
        <item t="default"/>
      </items>
    </pivotField>
    <pivotField axis="axisCol" dataField="1" showAll="0">
      <items count="9">
        <item x="0"/>
        <item x="1"/>
        <item x="3"/>
        <item x="4"/>
        <item x="5"/>
        <item x="2"/>
        <item m="1" x="6"/>
        <item m="1" x="7"/>
        <item t="default"/>
      </items>
    </pivotField>
    <pivotField showAll="0"/>
    <pivotField axis="axisPage" multipleItemSelectionAllowed="1" showAll="0">
      <items count="9">
        <item m="1" x="7"/>
        <item h="1" x="4"/>
        <item h="1" x="1"/>
        <item x="0"/>
        <item h="1" x="5"/>
        <item h="1" m="1" x="6"/>
        <item h="1" x="2"/>
        <item h="1" x="3"/>
        <item t="default"/>
      </items>
    </pivotField>
    <pivotField showAll="0"/>
    <pivotField showAll="0"/>
    <pivotField showAll="0"/>
  </pivotFields>
  <rowFields count="1">
    <field x="12"/>
  </rowFields>
  <rowItems count="3">
    <i>
      <x/>
    </i>
    <i>
      <x v="2"/>
    </i>
    <i t="grand">
      <x/>
    </i>
  </rowItems>
  <colFields count="1">
    <field x="13"/>
  </colFields>
  <colItems count="2">
    <i>
      <x/>
    </i>
    <i t="grand">
      <x/>
    </i>
  </colItems>
  <pageFields count="1">
    <pageField fld="15" hier="-1"/>
  </pageFields>
  <dataFields count="1">
    <dataField name="Activos" fld="13" subtotal="count" baseField="0" baseItem="0"/>
  </dataFields>
  <chartFormats count="2">
    <chartFormat chart="1" format="0" series="1">
      <pivotArea type="data" outline="0" fieldPosition="0">
        <references count="2">
          <reference field="4294967294" count="1" selected="0">
            <x v="0"/>
          </reference>
          <reference field="13" count="1" selected="0">
            <x v="0"/>
          </reference>
        </references>
      </pivotArea>
    </chartFormat>
    <chartFormat chart="1" format="1" series="1">
      <pivotArea type="data" outline="0" fieldPosition="0">
        <references count="2">
          <reference field="4294967294" count="1" selected="0">
            <x v="0"/>
          </reference>
          <reference field="1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69E8FE9-AEE4-4039-8693-528FC6CFFB04}" name="TablaDinámica9"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rowHeaderCaption="FUNCIÓN" colHeaderCaption=" ">
  <location ref="B44:I51" firstHeaderRow="1" firstDataRow="2" firstDataCol="1"/>
  <pivotFields count="19">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3"/>
        <item x="0"/>
        <item x="4"/>
        <item x="2"/>
        <item t="default"/>
      </items>
    </pivotField>
    <pivotField axis="axisCol" dataField="1" showAll="0">
      <items count="9">
        <item x="0"/>
        <item x="1"/>
        <item x="3"/>
        <item x="4"/>
        <item x="5"/>
        <item x="2"/>
        <item m="1" x="6"/>
        <item m="1" x="7"/>
        <item t="default"/>
      </items>
    </pivotField>
    <pivotField showAll="0"/>
    <pivotField showAll="0"/>
    <pivotField showAll="0"/>
    <pivotField showAll="0"/>
    <pivotField showAll="0"/>
  </pivotFields>
  <rowFields count="1">
    <field x="12"/>
  </rowFields>
  <rowItems count="6">
    <i>
      <x/>
    </i>
    <i>
      <x v="1"/>
    </i>
    <i>
      <x v="2"/>
    </i>
    <i>
      <x v="3"/>
    </i>
    <i>
      <x v="4"/>
    </i>
    <i t="grand">
      <x/>
    </i>
  </rowItems>
  <colFields count="1">
    <field x="13"/>
  </colFields>
  <colItems count="7">
    <i>
      <x/>
    </i>
    <i>
      <x v="1"/>
    </i>
    <i>
      <x v="2"/>
    </i>
    <i>
      <x v="3"/>
    </i>
    <i>
      <x v="4"/>
    </i>
    <i>
      <x v="5"/>
    </i>
    <i t="grand">
      <x/>
    </i>
  </colItems>
  <dataFields count="1">
    <dataField name=" " fld="13" subtotal="count" baseField="0" baseItem="0"/>
  </dataFields>
  <chartFormats count="8">
    <chartFormat chart="1" format="0" series="1">
      <pivotArea type="data" outline="0" fieldPosition="0">
        <references count="2">
          <reference field="4294967294" count="1" selected="0">
            <x v="0"/>
          </reference>
          <reference field="13" count="1" selected="0">
            <x v="0"/>
          </reference>
        </references>
      </pivotArea>
    </chartFormat>
    <chartFormat chart="1" format="1" series="1">
      <pivotArea type="data" outline="0" fieldPosition="0">
        <references count="2">
          <reference field="4294967294" count="1" selected="0">
            <x v="0"/>
          </reference>
          <reference field="13" count="1" selected="0">
            <x v="1"/>
          </reference>
        </references>
      </pivotArea>
    </chartFormat>
    <chartFormat chart="1" format="2" series="1">
      <pivotArea type="data" outline="0" fieldPosition="0">
        <references count="2">
          <reference field="4294967294" count="1" selected="0">
            <x v="0"/>
          </reference>
          <reference field="13" count="1" selected="0">
            <x v="2"/>
          </reference>
        </references>
      </pivotArea>
    </chartFormat>
    <chartFormat chart="1" format="3" series="1">
      <pivotArea type="data" outline="0" fieldPosition="0">
        <references count="2">
          <reference field="4294967294" count="1" selected="0">
            <x v="0"/>
          </reference>
          <reference field="13" count="1" selected="0">
            <x v="3"/>
          </reference>
        </references>
      </pivotArea>
    </chartFormat>
    <chartFormat chart="1" format="4" series="1">
      <pivotArea type="data" outline="0" fieldPosition="0">
        <references count="2">
          <reference field="4294967294" count="1" selected="0">
            <x v="0"/>
          </reference>
          <reference field="13" count="1" selected="0">
            <x v="4"/>
          </reference>
        </references>
      </pivotArea>
    </chartFormat>
    <chartFormat chart="1" format="5" series="1">
      <pivotArea type="data" outline="0" fieldPosition="0">
        <references count="2">
          <reference field="4294967294" count="1" selected="0">
            <x v="0"/>
          </reference>
          <reference field="13" count="1" selected="0">
            <x v="5"/>
          </reference>
        </references>
      </pivotArea>
    </chartFormat>
    <chartFormat chart="1" format="6" series="1">
      <pivotArea type="data" outline="0" fieldPosition="0">
        <references count="2">
          <reference field="4294967294" count="1" selected="0">
            <x v="0"/>
          </reference>
          <reference field="13" count="1" selected="0">
            <x v="6"/>
          </reference>
        </references>
      </pivotArea>
    </chartFormat>
    <chartFormat chart="1" format="7" series="1">
      <pivotArea type="data" outline="0" fieldPosition="0">
        <references count="2">
          <reference field="4294967294" count="1" selected="0">
            <x v="0"/>
          </reference>
          <reference field="13"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A27BE0-A5DC-458F-A8C0-318B4EC56E02}" name="TablaDinámica8"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Potencia (en HP)">
  <location ref="B23:D51" firstHeaderRow="0" firstDataRow="1" firstDataCol="1"/>
  <pivotFields count="19">
    <pivotField showAll="0"/>
    <pivotField showAll="0"/>
    <pivotField showAll="0"/>
    <pivotField showAll="0"/>
    <pivotField axis="axisRow" dataField="1" showAll="0" sortType="descending">
      <items count="28">
        <item x="26"/>
        <item n="*" x="5"/>
        <item x="16"/>
        <item x="23"/>
        <item x="10"/>
        <item x="15"/>
        <item x="8"/>
        <item x="13"/>
        <item x="24"/>
        <item x="9"/>
        <item x="7"/>
        <item x="14"/>
        <item x="18"/>
        <item x="3"/>
        <item x="20"/>
        <item x="2"/>
        <item x="0"/>
        <item x="22"/>
        <item x="19"/>
        <item x="17"/>
        <item x="1"/>
        <item x="11"/>
        <item x="21"/>
        <item x="25"/>
        <item x="4"/>
        <item x="6"/>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8">
    <i>
      <x v="16"/>
    </i>
    <i>
      <x v="1"/>
    </i>
    <i>
      <x v="6"/>
    </i>
    <i>
      <x v="24"/>
    </i>
    <i>
      <x v="13"/>
    </i>
    <i>
      <x v="10"/>
    </i>
    <i>
      <x v="2"/>
    </i>
    <i>
      <x v="19"/>
    </i>
    <i>
      <x v="4"/>
    </i>
    <i>
      <x v="25"/>
    </i>
    <i>
      <x v="26"/>
    </i>
    <i>
      <x v="9"/>
    </i>
    <i>
      <x v="14"/>
    </i>
    <i>
      <x v="21"/>
    </i>
    <i>
      <x v="17"/>
    </i>
    <i>
      <x v="15"/>
    </i>
    <i>
      <x v="23"/>
    </i>
    <i>
      <x v="3"/>
    </i>
    <i>
      <x v="5"/>
    </i>
    <i>
      <x v="8"/>
    </i>
    <i>
      <x v="22"/>
    </i>
    <i>
      <x v="18"/>
    </i>
    <i>
      <x v="7"/>
    </i>
    <i>
      <x v="11"/>
    </i>
    <i>
      <x v="20"/>
    </i>
    <i>
      <x v="12"/>
    </i>
    <i>
      <x/>
    </i>
    <i t="grand">
      <x/>
    </i>
  </rowItems>
  <colFields count="1">
    <field x="-2"/>
  </colFields>
  <colItems count="2">
    <i>
      <x/>
    </i>
    <i i="1">
      <x v="1"/>
    </i>
  </colItems>
  <dataFields count="2">
    <dataField name="Número de Taladros" fld="4" subtotal="count" baseField="4" baseItem="8"/>
    <dataField name="Participación en el total" fld="4" showDataAs="percentOfTotal" baseField="4" baseItem="0" numFmtId="10"/>
  </dataFields>
  <formats count="1">
    <format dxfId="5">
      <pivotArea collapsedLevelsAreSubtotals="1" fieldPosition="0">
        <references count="2">
          <reference field="4294967294" count="1" selected="0">
            <x v="1"/>
          </reference>
          <reference field="4" count="0"/>
        </references>
      </pivotArea>
    </format>
  </formats>
  <chartFormats count="3">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2">
          <reference field="4294967294" count="1" selected="0">
            <x v="1"/>
          </reference>
          <reference field="4"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4DB7B66-2100-4349-88BD-FA30A0EF4999}"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rowHeaderCaption="FUNCIÓN" colHeaderCaption=" ">
  <location ref="W44:Y47" firstHeaderRow="1" firstDataRow="2" firstDataCol="1" rowPageCount="1" colPageCount="1"/>
  <pivotFields count="19">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3"/>
        <item x="0"/>
        <item x="4"/>
        <item x="2"/>
        <item t="default"/>
      </items>
    </pivotField>
    <pivotField axis="axisCol" dataField="1" showAll="0">
      <items count="9">
        <item x="0"/>
        <item x="1"/>
        <item x="3"/>
        <item x="4"/>
        <item x="5"/>
        <item x="2"/>
        <item m="1" x="6"/>
        <item m="1" x="7"/>
        <item t="default"/>
      </items>
    </pivotField>
    <pivotField showAll="0"/>
    <pivotField axis="axisPage" multipleItemSelectionAllowed="1" showAll="0">
      <items count="9">
        <item h="1" m="1" x="7"/>
        <item x="4"/>
        <item h="1" x="1"/>
        <item h="1" x="0"/>
        <item h="1" x="5"/>
        <item h="1" m="1" x="6"/>
        <item h="1" x="2"/>
        <item h="1" x="3"/>
        <item t="default"/>
      </items>
    </pivotField>
    <pivotField showAll="0"/>
    <pivotField showAll="0"/>
    <pivotField showAll="0"/>
  </pivotFields>
  <rowFields count="1">
    <field x="12"/>
  </rowFields>
  <rowItems count="2">
    <i>
      <x v="1"/>
    </i>
    <i t="grand">
      <x/>
    </i>
  </rowItems>
  <colFields count="1">
    <field x="13"/>
  </colFields>
  <colItems count="2">
    <i>
      <x v="2"/>
    </i>
    <i t="grand">
      <x/>
    </i>
  </colItems>
  <pageFields count="1">
    <pageField fld="15" hier="-1"/>
  </pageFields>
  <dataFields count="1">
    <dataField name="Cuenta de ESTADO" fld="13" subtotal="count" baseField="0" baseItem="0"/>
  </dataFields>
  <chartFormats count="3">
    <chartFormat chart="2" format="0" series="1">
      <pivotArea type="data" outline="0" fieldPosition="0">
        <references count="2">
          <reference field="4294967294" count="1" selected="0">
            <x v="0"/>
          </reference>
          <reference field="13" count="1" selected="0">
            <x v="2"/>
          </reference>
        </references>
      </pivotArea>
    </chartFormat>
    <chartFormat chart="2" format="1" series="1">
      <pivotArea type="data" outline="0" fieldPosition="0">
        <references count="2">
          <reference field="4294967294" count="1" selected="0">
            <x v="0"/>
          </reference>
          <reference field="13" count="1" selected="0">
            <x v="3"/>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731A5F5-5769-42C5-BF87-D155217E4AD2}"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rowHeaderCaption="FUNCIÓN" colHeaderCaption=" ">
  <location ref="R44:U48" firstHeaderRow="1" firstDataRow="2" firstDataCol="1" rowPageCount="1" colPageCount="1"/>
  <pivotFields count="19">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1"/>
        <item x="3"/>
        <item x="0"/>
        <item x="4"/>
        <item x="2"/>
        <item t="default"/>
      </items>
    </pivotField>
    <pivotField axis="axisCol" dataField="1" showAll="0">
      <items count="9">
        <item x="0"/>
        <item x="1"/>
        <item x="3"/>
        <item x="4"/>
        <item x="5"/>
        <item x="2"/>
        <item m="1" x="6"/>
        <item m="1" x="7"/>
        <item t="default"/>
      </items>
    </pivotField>
    <pivotField showAll="0"/>
    <pivotField axis="axisPage" multipleItemSelectionAllowed="1" showAll="0">
      <items count="9">
        <item h="1" m="1" x="7"/>
        <item h="1" x="4"/>
        <item x="1"/>
        <item h="1" x="0"/>
        <item h="1" x="5"/>
        <item h="1" m="1" x="6"/>
        <item h="1" x="2"/>
        <item h="1" x="3"/>
        <item t="default"/>
      </items>
    </pivotField>
    <pivotField showAll="0"/>
    <pivotField showAll="0"/>
    <pivotField showAll="0"/>
  </pivotFields>
  <rowFields count="1">
    <field x="12"/>
  </rowFields>
  <rowItems count="3">
    <i>
      <x/>
    </i>
    <i>
      <x v="2"/>
    </i>
    <i t="grand">
      <x/>
    </i>
  </rowItems>
  <colFields count="1">
    <field x="13"/>
  </colFields>
  <colItems count="3">
    <i>
      <x/>
    </i>
    <i>
      <x v="1"/>
    </i>
    <i t="grand">
      <x/>
    </i>
  </colItems>
  <pageFields count="1">
    <pageField fld="15" hier="-1"/>
  </pageFields>
  <dataFields count="1">
    <dataField name="Inactivos" fld="13" subtotal="count" baseField="0" baseItem="0"/>
  </dataFields>
  <chartFormats count="4">
    <chartFormat chart="2" format="0" series="1">
      <pivotArea type="data" outline="0" fieldPosition="0">
        <references count="2">
          <reference field="4294967294" count="1" selected="0">
            <x v="0"/>
          </reference>
          <reference field="13" count="1" selected="0">
            <x v="1"/>
          </reference>
        </references>
      </pivotArea>
    </chartFormat>
    <chartFormat chart="2" format="1" series="1">
      <pivotArea type="data" outline="0" fieldPosition="0">
        <references count="2">
          <reference field="4294967294" count="1" selected="0">
            <x v="0"/>
          </reference>
          <reference field="13" count="1" selected="0">
            <x v="7"/>
          </reference>
        </references>
      </pivotArea>
    </chartFormat>
    <chartFormat chart="2" format="2" series="1">
      <pivotArea type="data" outline="0" fieldPosition="0">
        <references count="1">
          <reference field="4294967294" count="1" selected="0">
            <x v="0"/>
          </reference>
        </references>
      </pivotArea>
    </chartFormat>
    <chartFormat chart="2" format="9" series="1">
      <pivotArea type="data" outline="0" fieldPosition="0">
        <references count="2">
          <reference field="4294967294" count="1" selected="0">
            <x v="0"/>
          </reference>
          <reference field="13"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8A36FA-14F9-42B7-9114-C4F836216EDE}"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rowHeaderCaption="Año de Fabricación">
  <location ref="B25:D58" firstHeaderRow="0" firstDataRow="1" firstDataCol="1"/>
  <pivotFields count="19">
    <pivotField showAll="0"/>
    <pivotField showAll="0"/>
    <pivotField numFmtId="17" showAll="0"/>
    <pivotField showAll="0"/>
    <pivotField showAll="0"/>
    <pivotField showAll="0"/>
    <pivotField showAll="0"/>
    <pivotField showAll="0"/>
    <pivotField showAll="0"/>
    <pivotField showAll="0"/>
    <pivotField showAll="0"/>
    <pivotField axis="axisRow" dataField="1" showAll="0" sortType="descending">
      <items count="33">
        <item x="22"/>
        <item x="29"/>
        <item x="21"/>
        <item x="16"/>
        <item x="23"/>
        <item x="3"/>
        <item x="26"/>
        <item x="15"/>
        <item x="27"/>
        <item x="30"/>
        <item x="24"/>
        <item x="7"/>
        <item x="6"/>
        <item x="13"/>
        <item x="1"/>
        <item x="8"/>
        <item x="19"/>
        <item x="11"/>
        <item x="10"/>
        <item x="4"/>
        <item x="5"/>
        <item x="0"/>
        <item x="12"/>
        <item x="17"/>
        <item x="18"/>
        <item x="9"/>
        <item x="25"/>
        <item x="14"/>
        <item x="20"/>
        <item x="28"/>
        <item x="2"/>
        <item x="3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s>
  <rowFields count="1">
    <field x="11"/>
  </rowFields>
  <rowItems count="33">
    <i>
      <x v="30"/>
    </i>
    <i>
      <x v="19"/>
    </i>
    <i>
      <x v="17"/>
    </i>
    <i>
      <x v="14"/>
    </i>
    <i>
      <x v="15"/>
    </i>
    <i>
      <x v="20"/>
    </i>
    <i>
      <x v="16"/>
    </i>
    <i>
      <x v="21"/>
    </i>
    <i>
      <x v="22"/>
    </i>
    <i>
      <x v="18"/>
    </i>
    <i>
      <x v="12"/>
    </i>
    <i>
      <x v="25"/>
    </i>
    <i>
      <x v="24"/>
    </i>
    <i>
      <x v="23"/>
    </i>
    <i>
      <x v="5"/>
    </i>
    <i>
      <x v="13"/>
    </i>
    <i>
      <x v="6"/>
    </i>
    <i>
      <x v="11"/>
    </i>
    <i>
      <x v="3"/>
    </i>
    <i>
      <x v="29"/>
    </i>
    <i>
      <x v="7"/>
    </i>
    <i>
      <x v="28"/>
    </i>
    <i>
      <x/>
    </i>
    <i>
      <x v="8"/>
    </i>
    <i>
      <x v="9"/>
    </i>
    <i>
      <x v="27"/>
    </i>
    <i>
      <x v="10"/>
    </i>
    <i>
      <x v="2"/>
    </i>
    <i>
      <x v="4"/>
    </i>
    <i>
      <x v="1"/>
    </i>
    <i>
      <x v="26"/>
    </i>
    <i>
      <x v="31"/>
    </i>
    <i t="grand">
      <x/>
    </i>
  </rowItems>
  <colFields count="1">
    <field x="-2"/>
  </colFields>
  <colItems count="2">
    <i>
      <x/>
    </i>
    <i i="1">
      <x v="1"/>
    </i>
  </colItems>
  <dataFields count="2">
    <dataField name="Número de Taladros" fld="11" subtotal="count" baseField="0" baseItem="0"/>
    <dataField name="Participación en el total" fld="11" subtotal="count" showDataAs="percentOfTotal" baseField="11" baseItem="0" numFmtId="166"/>
  </dataFields>
  <formats count="1">
    <format dxfId="4">
      <pivotArea outline="0" collapsedLevelsAreSubtotals="1" fieldPosition="0">
        <references count="1">
          <reference field="4294967294" count="1" selected="0">
            <x v="1"/>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65259AC-96A7-4B3D-9157-504379D7C06D}"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9" rowHeaderCaption="Nombre de la Empresa">
  <location ref="B26:D54" firstHeaderRow="0" firstDataRow="1" firstDataCol="1"/>
  <pivotFields count="19">
    <pivotField showAll="0"/>
    <pivotField axis="axisRow" dataField="1" showAll="0" sortType="descending">
      <items count="28">
        <item x="26"/>
        <item x="0"/>
        <item x="1"/>
        <item x="2"/>
        <item x="3"/>
        <item x="4"/>
        <item x="5"/>
        <item x="6"/>
        <item x="7"/>
        <item x="8"/>
        <item x="9"/>
        <item x="10"/>
        <item x="11"/>
        <item x="12"/>
        <item x="13"/>
        <item x="14"/>
        <item x="15"/>
        <item x="16"/>
        <item x="17"/>
        <item x="18"/>
        <item x="19"/>
        <item x="20"/>
        <item x="21"/>
        <item x="22"/>
        <item x="23"/>
        <item x="24"/>
        <item x="25"/>
        <item t="default"/>
      </items>
      <autoSortScope>
        <pivotArea dataOnly="0" outline="0" fieldPosition="0">
          <references count="1">
            <reference field="4294967294" count="1" selected="0">
              <x v="0"/>
            </reference>
          </references>
        </pivotArea>
      </autoSortScope>
    </pivotField>
    <pivotField numFmtId="1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
    <i>
      <x v="7"/>
    </i>
    <i>
      <x v="2"/>
    </i>
    <i>
      <x v="4"/>
    </i>
    <i>
      <x v="20"/>
    </i>
    <i>
      <x v="16"/>
    </i>
    <i>
      <x v="3"/>
    </i>
    <i>
      <x v="5"/>
    </i>
    <i>
      <x v="12"/>
    </i>
    <i>
      <x v="8"/>
    </i>
    <i>
      <x v="1"/>
    </i>
    <i>
      <x v="21"/>
    </i>
    <i>
      <x v="14"/>
    </i>
    <i>
      <x v="11"/>
    </i>
    <i>
      <x v="6"/>
    </i>
    <i>
      <x v="15"/>
    </i>
    <i>
      <x v="18"/>
    </i>
    <i>
      <x v="10"/>
    </i>
    <i>
      <x v="13"/>
    </i>
    <i>
      <x v="24"/>
    </i>
    <i>
      <x v="19"/>
    </i>
    <i>
      <x v="9"/>
    </i>
    <i>
      <x v="26"/>
    </i>
    <i>
      <x v="25"/>
    </i>
    <i>
      <x v="23"/>
    </i>
    <i>
      <x v="17"/>
    </i>
    <i>
      <x v="22"/>
    </i>
    <i>
      <x/>
    </i>
    <i t="grand">
      <x/>
    </i>
  </rowItems>
  <colFields count="1">
    <field x="-2"/>
  </colFields>
  <colItems count="2">
    <i>
      <x/>
    </i>
    <i i="1">
      <x v="1"/>
    </i>
  </colItems>
  <dataFields count="2">
    <dataField name="Número de Taladros" fld="1" subtotal="count" baseField="0" baseItem="0"/>
    <dataField name="Participación en el total" fld="1" subtotal="count" showDataAs="percentOfTotal" baseField="1" baseItem="5" numFmtId="166"/>
  </dataFields>
  <formats count="2">
    <format dxfId="3">
      <pivotArea outline="0" collapsedLevelsAreSubtotals="1" fieldPosition="0">
        <references count="1">
          <reference field="4294967294" count="1" selected="0">
            <x v="1"/>
          </reference>
        </references>
      </pivotArea>
    </format>
    <format dxfId="2">
      <pivotArea collapsedLevelsAreSubtotals="1" fieldPosition="0">
        <references count="2">
          <reference field="4294967294" count="1" selected="0">
            <x v="1"/>
          </reference>
          <reference field="1" count="0"/>
        </references>
      </pivotArea>
    </format>
  </formats>
  <chartFormats count="3">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4">
      <pivotArea type="data" outline="0" fieldPosition="0">
        <references count="2">
          <reference field="4294967294" count="1" selected="0">
            <x v="1"/>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AD666BE-BA66-479C-9833-E7C38043C8DD}"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2" rowHeaderCaption="Estado del Taladro">
  <location ref="B29:D36" firstHeaderRow="0" firstDataRow="1" firstDataCol="1"/>
  <pivotFields count="19">
    <pivotField showAll="0"/>
    <pivotField showAll="0"/>
    <pivotField numFmtId="17" showAll="0"/>
    <pivotField showAll="0"/>
    <pivotField showAll="0"/>
    <pivotField showAll="0"/>
    <pivotField showAll="0"/>
    <pivotField showAll="0"/>
    <pivotField showAll="0"/>
    <pivotField showAll="0"/>
    <pivotField showAll="0"/>
    <pivotField showAll="0"/>
    <pivotField showAll="0"/>
    <pivotField axis="axisRow" dataField="1" showAll="0">
      <items count="9">
        <item x="0"/>
        <item x="1"/>
        <item x="3"/>
        <item x="4"/>
        <item x="5"/>
        <item x="2"/>
        <item m="1" x="6"/>
        <item m="1" x="7"/>
        <item t="default"/>
      </items>
    </pivotField>
    <pivotField showAll="0"/>
    <pivotField showAll="0"/>
    <pivotField showAll="0"/>
    <pivotField showAll="0"/>
    <pivotField showAll="0"/>
  </pivotFields>
  <rowFields count="1">
    <field x="13"/>
  </rowFields>
  <rowItems count="7">
    <i>
      <x/>
    </i>
    <i>
      <x v="1"/>
    </i>
    <i>
      <x v="2"/>
    </i>
    <i>
      <x v="3"/>
    </i>
    <i>
      <x v="4"/>
    </i>
    <i>
      <x v="5"/>
    </i>
    <i t="grand">
      <x/>
    </i>
  </rowItems>
  <colFields count="1">
    <field x="-2"/>
  </colFields>
  <colItems count="2">
    <i>
      <x/>
    </i>
    <i i="1">
      <x v="1"/>
    </i>
  </colItems>
  <dataFields count="2">
    <dataField name="Número de Taladros" fld="13" subtotal="count" baseField="0" baseItem="0"/>
    <dataField name="Participación en el total" fld="13" subtotal="count" showDataAs="percentOfTotal" baseField="13" baseItem="0" numFmtId="10"/>
  </dataFields>
  <chartFormats count="21">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18" format="2">
      <pivotArea type="data" outline="0" fieldPosition="0">
        <references count="2">
          <reference field="4294967294" count="1" selected="0">
            <x v="0"/>
          </reference>
          <reference field="13" count="1" selected="0">
            <x v="0"/>
          </reference>
        </references>
      </pivotArea>
    </chartFormat>
    <chartFormat chart="18" format="3">
      <pivotArea type="data" outline="0" fieldPosition="0">
        <references count="2">
          <reference field="4294967294" count="1" selected="0">
            <x v="0"/>
          </reference>
          <reference field="13" count="1" selected="0">
            <x v="1"/>
          </reference>
        </references>
      </pivotArea>
    </chartFormat>
    <chartFormat chart="18" format="4">
      <pivotArea type="data" outline="0" fieldPosition="0">
        <references count="2">
          <reference field="4294967294" count="1" selected="0">
            <x v="0"/>
          </reference>
          <reference field="13" count="1" selected="0">
            <x v="2"/>
          </reference>
        </references>
      </pivotArea>
    </chartFormat>
    <chartFormat chart="18" format="5">
      <pivotArea type="data" outline="0" fieldPosition="0">
        <references count="2">
          <reference field="4294967294" count="1" selected="0">
            <x v="0"/>
          </reference>
          <reference field="13" count="1" selected="0">
            <x v="3"/>
          </reference>
        </references>
      </pivotArea>
    </chartFormat>
    <chartFormat chart="18" format="6">
      <pivotArea type="data" outline="0" fieldPosition="0">
        <references count="2">
          <reference field="4294967294" count="1" selected="0">
            <x v="0"/>
          </reference>
          <reference field="13" count="1" selected="0">
            <x v="4"/>
          </reference>
        </references>
      </pivotArea>
    </chartFormat>
    <chartFormat chart="18" format="7">
      <pivotArea type="data" outline="0" fieldPosition="0">
        <references count="2">
          <reference field="4294967294" count="1" selected="0">
            <x v="1"/>
          </reference>
          <reference field="13" count="1" selected="0">
            <x v="0"/>
          </reference>
        </references>
      </pivotArea>
    </chartFormat>
    <chartFormat chart="18" format="8">
      <pivotArea type="data" outline="0" fieldPosition="0">
        <references count="2">
          <reference field="4294967294" count="1" selected="0">
            <x v="1"/>
          </reference>
          <reference field="13" count="1" selected="0">
            <x v="1"/>
          </reference>
        </references>
      </pivotArea>
    </chartFormat>
    <chartFormat chart="18" format="9">
      <pivotArea type="data" outline="0" fieldPosition="0">
        <references count="2">
          <reference field="4294967294" count="1" selected="0">
            <x v="1"/>
          </reference>
          <reference field="13" count="1" selected="0">
            <x v="2"/>
          </reference>
        </references>
      </pivotArea>
    </chartFormat>
    <chartFormat chart="18" format="10">
      <pivotArea type="data" outline="0" fieldPosition="0">
        <references count="2">
          <reference field="4294967294" count="1" selected="0">
            <x v="1"/>
          </reference>
          <reference field="13" count="1" selected="0">
            <x v="3"/>
          </reference>
        </references>
      </pivotArea>
    </chartFormat>
    <chartFormat chart="18" format="11">
      <pivotArea type="data" outline="0" fieldPosition="0">
        <references count="2">
          <reference field="4294967294" count="1" selected="0">
            <x v="1"/>
          </reference>
          <reference field="13" count="1" selected="0">
            <x v="4"/>
          </reference>
        </references>
      </pivotArea>
    </chartFormat>
    <chartFormat chart="18" format="12">
      <pivotArea type="data" outline="0" fieldPosition="0">
        <references count="2">
          <reference field="4294967294" count="1" selected="0">
            <x v="0"/>
          </reference>
          <reference field="13" count="1" selected="0">
            <x v="5"/>
          </reference>
        </references>
      </pivotArea>
    </chartFormat>
    <chartFormat chart="18" format="13">
      <pivotArea type="data" outline="0" fieldPosition="0">
        <references count="2">
          <reference field="4294967294" count="1" selected="0">
            <x v="0"/>
          </reference>
          <reference field="13" count="1" selected="0">
            <x v="6"/>
          </reference>
        </references>
      </pivotArea>
    </chartFormat>
    <chartFormat chart="18" format="14">
      <pivotArea type="data" outline="0" fieldPosition="0">
        <references count="2">
          <reference field="4294967294" count="1" selected="0">
            <x v="0"/>
          </reference>
          <reference field="13" count="1" selected="0">
            <x v="7"/>
          </reference>
        </references>
      </pivotArea>
    </chartFormat>
    <chartFormat chart="18" format="15">
      <pivotArea type="data" outline="0" fieldPosition="0">
        <references count="2">
          <reference field="4294967294" count="1" selected="0">
            <x v="1"/>
          </reference>
          <reference field="13" count="1" selected="0">
            <x v="5"/>
          </reference>
        </references>
      </pivotArea>
    </chartFormat>
    <chartFormat chart="18" format="16">
      <pivotArea type="data" outline="0" fieldPosition="0">
        <references count="2">
          <reference field="4294967294" count="1" selected="0">
            <x v="1"/>
          </reference>
          <reference field="13" count="1" selected="0">
            <x v="6"/>
          </reference>
        </references>
      </pivotArea>
    </chartFormat>
    <chartFormat chart="18" format="17">
      <pivotArea type="data" outline="0" fieldPosition="0">
        <references count="2">
          <reference field="4294967294" count="1" selected="0">
            <x v="1"/>
          </reference>
          <reference field="13" count="1" selected="0">
            <x v="7"/>
          </reference>
        </references>
      </pivotArea>
    </chartFormat>
    <chartFormat chart="2" format="2">
      <pivotArea type="data" outline="0" fieldPosition="0">
        <references count="2">
          <reference field="4294967294" count="1" selected="0">
            <x v="1"/>
          </reference>
          <reference field="1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BAEF754-5B0A-4A6B-98CF-E13034E00030}"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2" rowHeaderCaption="Rango de Potencia en HP" colHeaderCaption=" ">
  <location ref="M25:O36" firstHeaderRow="1" firstDataRow="2" firstDataCol="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9">
        <item m="1" x="7"/>
        <item h="1" x="4"/>
        <item h="1" x="1"/>
        <item x="0"/>
        <item h="1" x="5"/>
        <item h="1" m="1" x="6"/>
        <item h="1" x="2"/>
        <item h="1" x="3"/>
        <item t="default"/>
      </items>
    </pivotField>
    <pivotField showAll="0"/>
    <pivotField showAll="0"/>
    <pivotField showAll="0"/>
  </pivotFields>
  <rowFields count="1">
    <field x="4"/>
  </rowFields>
  <rowItems count="10">
    <i>
      <x/>
    </i>
    <i>
      <x v="1"/>
    </i>
    <i>
      <x v="2"/>
    </i>
    <i>
      <x v="3"/>
    </i>
    <i>
      <x v="4"/>
    </i>
    <i>
      <x v="5"/>
    </i>
    <i>
      <x v="7"/>
    </i>
    <i>
      <x v="9"/>
    </i>
    <i>
      <x v="11"/>
    </i>
    <i t="grand">
      <x/>
    </i>
  </rowItems>
  <colFields count="1">
    <field x="15"/>
  </colFields>
  <colItems count="2">
    <i>
      <x v="3"/>
    </i>
    <i t="grand">
      <x/>
    </i>
  </colItems>
  <dataFields count="1">
    <dataField name="Activos" fld="15" subtotal="count" baseField="0" baseItem="0"/>
  </dataFields>
  <chartFormats count="2">
    <chartFormat chart="8" format="0" series="1">
      <pivotArea type="data" outline="0" fieldPosition="0">
        <references count="2">
          <reference field="4294967294" count="1" selected="0">
            <x v="0"/>
          </reference>
          <reference field="15" count="1" selected="0">
            <x v="3"/>
          </reference>
        </references>
      </pivotArea>
    </chartFormat>
    <chartFormat chart="8" format="1" series="1">
      <pivotArea type="data" outline="0" fieldPosition="0">
        <references count="2">
          <reference field="4294967294" count="1" selected="0">
            <x v="0"/>
          </reference>
          <reference field="1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B296E98-E25A-419C-AF7C-33D4A59567D0}"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rowHeaderCaption="Rango de Potencia en HP" colHeaderCaption=" ">
  <location ref="B25:I37" firstHeaderRow="1" firstDataRow="2" firstDataCol="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axis="axisCol" dataField="1" showAll="0">
      <items count="9">
        <item x="0"/>
        <item x="1"/>
        <item x="3"/>
        <item x="4"/>
        <item x="5"/>
        <item x="2"/>
        <item m="1" x="6"/>
        <item m="1" x="7"/>
        <item t="default"/>
      </items>
    </pivotField>
    <pivotField showAll="0"/>
    <pivotField showAll="0"/>
    <pivotField showAll="0"/>
    <pivotField showAll="0"/>
    <pivotField showAll="0"/>
  </pivotFields>
  <rowFields count="1">
    <field x="4"/>
  </rowFields>
  <rowItems count="11">
    <i>
      <x/>
    </i>
    <i>
      <x v="1"/>
    </i>
    <i>
      <x v="2"/>
    </i>
    <i>
      <x v="3"/>
    </i>
    <i>
      <x v="4"/>
    </i>
    <i>
      <x v="5"/>
    </i>
    <i>
      <x v="6"/>
    </i>
    <i>
      <x v="7"/>
    </i>
    <i>
      <x v="9"/>
    </i>
    <i>
      <x v="11"/>
    </i>
    <i t="grand">
      <x/>
    </i>
  </rowItems>
  <colFields count="1">
    <field x="13"/>
  </colFields>
  <colItems count="7">
    <i>
      <x/>
    </i>
    <i>
      <x v="1"/>
    </i>
    <i>
      <x v="2"/>
    </i>
    <i>
      <x v="3"/>
    </i>
    <i>
      <x v="4"/>
    </i>
    <i>
      <x v="5"/>
    </i>
    <i t="grand">
      <x/>
    </i>
  </colItems>
  <dataFields count="1">
    <dataField name=" " fld="13" subtotal="count" baseField="0" baseItem="0"/>
  </dataFields>
  <chartFormats count="8">
    <chartFormat chart="1" format="0" series="1">
      <pivotArea type="data" outline="0" fieldPosition="0">
        <references count="2">
          <reference field="4294967294" count="1" selected="0">
            <x v="0"/>
          </reference>
          <reference field="13" count="1" selected="0">
            <x v="0"/>
          </reference>
        </references>
      </pivotArea>
    </chartFormat>
    <chartFormat chart="1" format="1" series="1">
      <pivotArea type="data" outline="0" fieldPosition="0">
        <references count="2">
          <reference field="4294967294" count="1" selected="0">
            <x v="0"/>
          </reference>
          <reference field="13" count="1" selected="0">
            <x v="1"/>
          </reference>
        </references>
      </pivotArea>
    </chartFormat>
    <chartFormat chart="1" format="2" series="1">
      <pivotArea type="data" outline="0" fieldPosition="0">
        <references count="2">
          <reference field="4294967294" count="1" selected="0">
            <x v="0"/>
          </reference>
          <reference field="13" count="1" selected="0">
            <x v="2"/>
          </reference>
        </references>
      </pivotArea>
    </chartFormat>
    <chartFormat chart="1" format="3" series="1">
      <pivotArea type="data" outline="0" fieldPosition="0">
        <references count="2">
          <reference field="4294967294" count="1" selected="0">
            <x v="0"/>
          </reference>
          <reference field="13" count="1" selected="0">
            <x v="3"/>
          </reference>
        </references>
      </pivotArea>
    </chartFormat>
    <chartFormat chart="1" format="4" series="1">
      <pivotArea type="data" outline="0" fieldPosition="0">
        <references count="2">
          <reference field="4294967294" count="1" selected="0">
            <x v="0"/>
          </reference>
          <reference field="13" count="1" selected="0">
            <x v="4"/>
          </reference>
        </references>
      </pivotArea>
    </chartFormat>
    <chartFormat chart="1" format="5" series="1">
      <pivotArea type="data" outline="0" fieldPosition="0">
        <references count="2">
          <reference field="4294967294" count="1" selected="0">
            <x v="0"/>
          </reference>
          <reference field="13" count="1" selected="0">
            <x v="5"/>
          </reference>
        </references>
      </pivotArea>
    </chartFormat>
    <chartFormat chart="1" format="6" series="1">
      <pivotArea type="data" outline="0" fieldPosition="0">
        <references count="2">
          <reference field="4294967294" count="1" selected="0">
            <x v="0"/>
          </reference>
          <reference field="13" count="1" selected="0">
            <x v="6"/>
          </reference>
        </references>
      </pivotArea>
    </chartFormat>
    <chartFormat chart="1" format="7" series="1">
      <pivotArea type="data" outline="0" fieldPosition="0">
        <references count="2">
          <reference field="4294967294" count="1" selected="0">
            <x v="0"/>
          </reference>
          <reference field="13"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21D7128-A6D7-49CF-ADD4-8D32CF06140A}"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6" rowHeaderCaption="Rango de Potencia en HP" colHeaderCaption=" ">
  <location ref="Z25:AB29" firstHeaderRow="1" firstDataRow="2" firstDataCol="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9">
        <item h="1" m="1" x="7"/>
        <item x="4"/>
        <item h="1" x="1"/>
        <item h="1" x="0"/>
        <item h="1" x="5"/>
        <item h="1" m="1" x="6"/>
        <item h="1" x="2"/>
        <item h="1" x="3"/>
        <item t="default"/>
      </items>
    </pivotField>
    <pivotField showAll="0"/>
    <pivotField showAll="0"/>
    <pivotField showAll="0"/>
  </pivotFields>
  <rowFields count="1">
    <field x="4"/>
  </rowFields>
  <rowItems count="3">
    <i>
      <x/>
    </i>
    <i>
      <x v="1"/>
    </i>
    <i t="grand">
      <x/>
    </i>
  </rowItems>
  <colFields count="1">
    <field x="15"/>
  </colFields>
  <colItems count="2">
    <i>
      <x v="1"/>
    </i>
    <i t="grand">
      <x/>
    </i>
  </colItems>
  <dataFields count="1">
    <dataField name="No Disponible" fld="15" subtotal="count" baseField="0" baseItem="0"/>
  </dataFields>
  <chartFormats count="2">
    <chartFormat chart="1" format="0" series="1">
      <pivotArea type="data" outline="0" fieldPosition="0">
        <references count="2">
          <reference field="4294967294" count="1" selected="0">
            <x v="0"/>
          </reference>
          <reference field="15" count="1" selected="0">
            <x v="1"/>
          </reference>
        </references>
      </pivotArea>
    </chartFormat>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D2C8AA7-0C91-4D8E-AAA5-214AFFB8522A}"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rowHeaderCaption="Rango de Potencia en HP" colHeaderCaption=" ">
  <location ref="T25:V36" firstHeaderRow="1" firstDataRow="2" firstDataCol="1"/>
  <pivotFields count="19">
    <pivotField showAll="0"/>
    <pivotField showAll="0"/>
    <pivotField showAll="0"/>
    <pivotField showAll="0"/>
    <pivotField axis="axisRow" showAll="0">
      <items count="14">
        <item n="*"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9">
        <item h="1" m="1" x="7"/>
        <item h="1" x="4"/>
        <item x="1"/>
        <item h="1" x="0"/>
        <item h="1" x="5"/>
        <item h="1" m="1" x="6"/>
        <item h="1" x="2"/>
        <item h="1" x="3"/>
        <item t="default"/>
      </items>
    </pivotField>
    <pivotField showAll="0"/>
    <pivotField showAll="0"/>
    <pivotField showAll="0"/>
  </pivotFields>
  <rowFields count="1">
    <field x="4"/>
  </rowFields>
  <rowItems count="10">
    <i>
      <x/>
    </i>
    <i>
      <x v="1"/>
    </i>
    <i>
      <x v="2"/>
    </i>
    <i>
      <x v="3"/>
    </i>
    <i>
      <x v="4"/>
    </i>
    <i>
      <x v="5"/>
    </i>
    <i>
      <x v="6"/>
    </i>
    <i>
      <x v="7"/>
    </i>
    <i>
      <x v="11"/>
    </i>
    <i t="grand">
      <x/>
    </i>
  </rowItems>
  <colFields count="1">
    <field x="15"/>
  </colFields>
  <colItems count="2">
    <i>
      <x v="2"/>
    </i>
    <i t="grand">
      <x/>
    </i>
  </colItems>
  <dataFields count="1">
    <dataField name="Inactivos" fld="15" subtotal="count" baseField="0" baseItem="0"/>
  </dataFields>
  <chartFormats count="2">
    <chartFormat chart="1" format="0" series="1">
      <pivotArea type="data" outline="0" fieldPosition="0">
        <references count="2">
          <reference field="4294967294" count="1" selected="0">
            <x v="0"/>
          </reference>
          <reference field="15" count="1" selected="0">
            <x v="2"/>
          </reference>
        </references>
      </pivotArea>
    </chartFormat>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drawing" Target="../drawings/drawing10.xml"/><Relationship Id="rId5" Type="http://schemas.openxmlformats.org/officeDocument/2006/relationships/printerSettings" Target="../printerSettings/printerSettings9.bin"/><Relationship Id="rId4"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drawing" Target="../drawings/drawing12.xml"/><Relationship Id="rId5" Type="http://schemas.openxmlformats.org/officeDocument/2006/relationships/printerSettings" Target="../printerSettings/printerSettings11.bin"/><Relationship Id="rId4"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pivotTable" Target="../pivotTables/pivotTable2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varisur.com.co/" TargetMode="External"/><Relationship Id="rId3" Type="http://schemas.openxmlformats.org/officeDocument/2006/relationships/hyperlink" Target="mailto:correo@petrolandsas.com" TargetMode="External"/><Relationship Id="rId7" Type="http://schemas.openxmlformats.org/officeDocument/2006/relationships/hyperlink" Target="http://www.parkerdrilling.com/" TargetMode="External"/><Relationship Id="rId2" Type="http://schemas.openxmlformats.org/officeDocument/2006/relationships/hyperlink" Target="http://braservpetroleo.com.br/" TargetMode="External"/><Relationship Id="rId1" Type="http://schemas.openxmlformats.org/officeDocument/2006/relationships/hyperlink" Target="mailto:cquiroga@atinaenergy.com" TargetMode="External"/><Relationship Id="rId6" Type="http://schemas.openxmlformats.org/officeDocument/2006/relationships/hyperlink" Target="mailto:proman@petrotech.com.co" TargetMode="External"/><Relationship Id="rId11" Type="http://schemas.openxmlformats.org/officeDocument/2006/relationships/drawing" Target="../drawings/drawing3.xml"/><Relationship Id="rId5" Type="http://schemas.openxmlformats.org/officeDocument/2006/relationships/hyperlink" Target="mailto:dbenjumea@perfotec.com.co" TargetMode="External"/><Relationship Id="rId10" Type="http://schemas.openxmlformats.org/officeDocument/2006/relationships/printerSettings" Target="../printerSettings/printerSettings2.bin"/><Relationship Id="rId4" Type="http://schemas.openxmlformats.org/officeDocument/2006/relationships/hyperlink" Target="mailto:cbautista@pioneeres.com" TargetMode="External"/><Relationship Id="rId9" Type="http://schemas.openxmlformats.org/officeDocument/2006/relationships/hyperlink" Target="mailto:Andres.DelBusto@varisur.com.co"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0"/>
  <sheetViews>
    <sheetView showGridLines="0" zoomScale="90" zoomScaleNormal="90" workbookViewId="0">
      <selection activeCell="D20" sqref="D20"/>
    </sheetView>
  </sheetViews>
  <sheetFormatPr baseColWidth="10" defaultColWidth="0" defaultRowHeight="14.5" zeroHeight="1"/>
  <cols>
    <col min="1" max="1" width="10.90625" customWidth="1"/>
    <col min="2" max="3" width="9.453125" customWidth="1"/>
    <col min="4" max="4" width="16.08984375" customWidth="1"/>
    <col min="5" max="10" width="11.453125" customWidth="1"/>
    <col min="11" max="11" width="16.08984375" customWidth="1"/>
    <col min="12" max="13" width="9.453125" customWidth="1"/>
    <col min="14" max="14" width="10.90625" customWidth="1"/>
    <col min="15" max="17" width="0" hidden="1" customWidth="1"/>
    <col min="18" max="16384" width="11.453125" hidden="1"/>
  </cols>
  <sheetData>
    <row r="1" spans="2:13" ht="15" thickBot="1"/>
    <row r="2" spans="2:13" ht="15" thickTop="1">
      <c r="B2" s="17"/>
      <c r="C2" s="18"/>
      <c r="D2" s="18"/>
      <c r="E2" s="18"/>
      <c r="F2" s="18"/>
      <c r="G2" s="18"/>
      <c r="H2" s="18"/>
      <c r="I2" s="18"/>
      <c r="J2" s="18"/>
      <c r="K2" s="18"/>
      <c r="L2" s="18"/>
      <c r="M2" s="19"/>
    </row>
    <row r="3" spans="2:13">
      <c r="B3" s="20"/>
      <c r="M3" s="21"/>
    </row>
    <row r="4" spans="2:13">
      <c r="B4" s="20"/>
      <c r="M4" s="21"/>
    </row>
    <row r="5" spans="2:13">
      <c r="B5" s="20"/>
      <c r="M5" s="21"/>
    </row>
    <row r="6" spans="2:13">
      <c r="B6" s="20"/>
      <c r="M6" s="21"/>
    </row>
    <row r="7" spans="2:13">
      <c r="B7" s="20"/>
      <c r="M7" s="21"/>
    </row>
    <row r="8" spans="2:13">
      <c r="B8" s="20"/>
      <c r="M8" s="21"/>
    </row>
    <row r="9" spans="2:13">
      <c r="B9" s="20"/>
      <c r="M9" s="21"/>
    </row>
    <row r="10" spans="2:13">
      <c r="B10" s="20"/>
      <c r="M10" s="21"/>
    </row>
    <row r="11" spans="2:13">
      <c r="B11" s="20"/>
      <c r="M11" s="21"/>
    </row>
    <row r="12" spans="2:13">
      <c r="B12" s="20"/>
      <c r="M12" s="21"/>
    </row>
    <row r="13" spans="2:13">
      <c r="B13" s="20"/>
      <c r="M13" s="21"/>
    </row>
    <row r="14" spans="2:13">
      <c r="B14" s="20"/>
      <c r="M14" s="21"/>
    </row>
    <row r="15" spans="2:13">
      <c r="B15" s="20"/>
      <c r="M15" s="21"/>
    </row>
    <row r="16" spans="2:13">
      <c r="B16" s="20"/>
      <c r="M16" s="21"/>
    </row>
    <row r="17" spans="2:16" ht="15" customHeight="1">
      <c r="B17" s="20"/>
      <c r="C17" s="171" t="s">
        <v>0</v>
      </c>
      <c r="D17" s="171"/>
      <c r="E17" s="171"/>
      <c r="F17" s="171"/>
      <c r="G17" s="171"/>
      <c r="H17" s="171"/>
      <c r="I17" s="171"/>
      <c r="J17" s="171"/>
      <c r="K17" s="171"/>
      <c r="M17" s="21"/>
    </row>
    <row r="18" spans="2:16">
      <c r="B18" s="20"/>
      <c r="D18" s="168" t="s">
        <v>1</v>
      </c>
      <c r="E18" s="168"/>
      <c r="F18" s="168"/>
      <c r="G18" s="168"/>
      <c r="H18" s="168"/>
      <c r="I18" s="168"/>
      <c r="J18" s="168"/>
      <c r="M18" s="21"/>
    </row>
    <row r="19" spans="2:16">
      <c r="B19" s="20"/>
      <c r="D19" s="168" t="s">
        <v>440</v>
      </c>
      <c r="E19" s="168"/>
      <c r="F19" s="168"/>
      <c r="G19" s="168"/>
      <c r="H19" s="168"/>
      <c r="I19" s="168"/>
      <c r="J19" s="168"/>
      <c r="M19" s="21"/>
    </row>
    <row r="20" spans="2:16">
      <c r="B20" s="20"/>
      <c r="M20" s="21"/>
    </row>
    <row r="21" spans="2:16" ht="15" customHeight="1">
      <c r="B21" s="20"/>
      <c r="D21" s="169" t="s">
        <v>2</v>
      </c>
      <c r="E21" s="169"/>
      <c r="F21" s="169"/>
      <c r="G21" s="169"/>
      <c r="H21" s="169"/>
      <c r="I21" s="169"/>
      <c r="J21" s="169"/>
      <c r="K21" s="169"/>
      <c r="M21" s="21"/>
    </row>
    <row r="22" spans="2:16" ht="14.25" customHeight="1" thickBot="1">
      <c r="B22" s="20"/>
      <c r="D22" s="170"/>
      <c r="E22" s="170"/>
      <c r="F22" s="170"/>
      <c r="G22" s="170"/>
      <c r="H22" s="170"/>
      <c r="I22" s="170"/>
      <c r="J22" s="170"/>
      <c r="K22" s="170"/>
      <c r="M22" s="21"/>
    </row>
    <row r="23" spans="2:16" ht="14.25" customHeight="1">
      <c r="B23" s="20"/>
      <c r="D23" s="101"/>
      <c r="E23" s="101"/>
      <c r="F23" s="101"/>
      <c r="G23" s="101"/>
      <c r="H23" s="101"/>
      <c r="I23" s="101"/>
      <c r="J23" s="101"/>
      <c r="K23" s="101"/>
      <c r="M23" s="21"/>
    </row>
    <row r="24" spans="2:16">
      <c r="B24" s="20"/>
      <c r="D24" s="100" t="s">
        <v>3</v>
      </c>
      <c r="I24" s="100" t="s">
        <v>4</v>
      </c>
      <c r="M24" s="21"/>
    </row>
    <row r="25" spans="2:16">
      <c r="B25" s="20"/>
      <c r="D25" s="166" t="s">
        <v>5</v>
      </c>
      <c r="E25" s="166"/>
      <c r="F25" s="166"/>
      <c r="I25" s="166" t="s">
        <v>6</v>
      </c>
      <c r="J25" s="166"/>
      <c r="K25" s="166"/>
      <c r="L25" s="34"/>
      <c r="M25" s="22"/>
    </row>
    <row r="26" spans="2:16">
      <c r="B26" s="20"/>
      <c r="D26" s="166" t="s">
        <v>7</v>
      </c>
      <c r="E26" s="166"/>
      <c r="F26" s="166"/>
      <c r="I26" s="166" t="s">
        <v>8</v>
      </c>
      <c r="J26" s="166"/>
      <c r="K26" s="166"/>
      <c r="L26" s="34"/>
      <c r="M26" s="23"/>
    </row>
    <row r="27" spans="2:16">
      <c r="B27" s="20"/>
      <c r="D27" s="166" t="s">
        <v>9</v>
      </c>
      <c r="E27" s="166"/>
      <c r="F27" s="166"/>
      <c r="I27" s="166" t="s">
        <v>10</v>
      </c>
      <c r="J27" s="166"/>
      <c r="K27" s="166"/>
      <c r="L27" s="34"/>
      <c r="M27" s="23"/>
    </row>
    <row r="28" spans="2:16">
      <c r="B28" s="20"/>
      <c r="I28" s="166" t="s">
        <v>11</v>
      </c>
      <c r="J28" s="166"/>
      <c r="K28" s="166"/>
      <c r="L28" s="34"/>
      <c r="M28" s="21"/>
    </row>
    <row r="29" spans="2:16">
      <c r="B29" s="20"/>
      <c r="I29" s="166" t="s">
        <v>12</v>
      </c>
      <c r="J29" s="166"/>
      <c r="K29" s="166"/>
      <c r="L29" s="34"/>
      <c r="M29" s="21"/>
    </row>
    <row r="30" spans="2:16" ht="15" customHeight="1">
      <c r="B30" s="20"/>
      <c r="I30" s="166" t="s">
        <v>13</v>
      </c>
      <c r="J30" s="166"/>
      <c r="K30" s="166"/>
      <c r="L30" s="34"/>
      <c r="M30" s="24"/>
      <c r="N30" s="14"/>
      <c r="O30" s="14"/>
      <c r="P30" s="14"/>
    </row>
    <row r="31" spans="2:16" ht="15.5">
      <c r="B31" s="20"/>
      <c r="I31" s="166" t="s">
        <v>14</v>
      </c>
      <c r="J31" s="166"/>
      <c r="K31" s="166"/>
      <c r="L31" s="34"/>
      <c r="M31" s="24"/>
      <c r="N31" s="14"/>
      <c r="O31" s="14"/>
      <c r="P31" s="14"/>
    </row>
    <row r="32" spans="2:16" ht="15.5">
      <c r="B32" s="20"/>
      <c r="I32" s="166" t="s">
        <v>15</v>
      </c>
      <c r="J32" s="166"/>
      <c r="K32" s="166"/>
      <c r="L32" s="34"/>
      <c r="M32" s="24"/>
      <c r="N32" s="14"/>
      <c r="O32" s="14"/>
      <c r="P32" s="14"/>
    </row>
    <row r="33" spans="2:16" ht="15.5">
      <c r="B33" s="20"/>
      <c r="I33" s="166" t="s">
        <v>16</v>
      </c>
      <c r="J33" s="166"/>
      <c r="K33" s="166"/>
      <c r="L33" s="34"/>
      <c r="M33" s="24"/>
      <c r="N33" s="14"/>
      <c r="O33" s="14"/>
      <c r="P33" s="14"/>
    </row>
    <row r="34" spans="2:16" ht="15.5">
      <c r="B34" s="20"/>
      <c r="I34" s="166" t="s">
        <v>17</v>
      </c>
      <c r="J34" s="166"/>
      <c r="K34" s="166"/>
      <c r="L34" s="34"/>
      <c r="M34" s="24"/>
      <c r="N34" s="14"/>
      <c r="O34" s="14"/>
      <c r="P34" s="14"/>
    </row>
    <row r="35" spans="2:16" ht="15.5">
      <c r="B35" s="20"/>
      <c r="I35" s="166" t="s">
        <v>18</v>
      </c>
      <c r="J35" s="166"/>
      <c r="K35" s="166"/>
      <c r="L35" s="34"/>
      <c r="M35" s="24"/>
      <c r="N35" s="14"/>
      <c r="O35" s="14"/>
      <c r="P35" s="14"/>
    </row>
    <row r="36" spans="2:16" ht="15.5">
      <c r="B36" s="20"/>
      <c r="I36" s="167"/>
      <c r="J36" s="167"/>
      <c r="K36" s="167"/>
      <c r="L36" s="34"/>
      <c r="M36" s="24"/>
      <c r="N36" s="14"/>
      <c r="O36" s="14"/>
      <c r="P36" s="14"/>
    </row>
    <row r="37" spans="2:16">
      <c r="B37" s="20"/>
      <c r="C37" s="165" t="s">
        <v>19</v>
      </c>
      <c r="D37" s="165"/>
      <c r="E37" s="165"/>
      <c r="F37" s="165"/>
      <c r="G37" s="165"/>
      <c r="H37" s="165"/>
      <c r="I37" s="165"/>
      <c r="J37" s="165"/>
      <c r="K37" s="165"/>
      <c r="L37" s="165"/>
      <c r="M37" s="21"/>
    </row>
    <row r="38" spans="2:16">
      <c r="B38" s="20"/>
      <c r="C38" s="165"/>
      <c r="D38" s="165"/>
      <c r="E38" s="165"/>
      <c r="F38" s="165"/>
      <c r="G38" s="165"/>
      <c r="H38" s="165"/>
      <c r="I38" s="165"/>
      <c r="J38" s="165"/>
      <c r="K38" s="165"/>
      <c r="L38" s="165"/>
      <c r="M38" s="21"/>
    </row>
    <row r="39" spans="2:16">
      <c r="B39" s="20"/>
      <c r="C39" s="165"/>
      <c r="D39" s="165"/>
      <c r="E39" s="165"/>
      <c r="F39" s="165"/>
      <c r="G39" s="165"/>
      <c r="H39" s="165"/>
      <c r="I39" s="165"/>
      <c r="J39" s="165"/>
      <c r="K39" s="165"/>
      <c r="L39" s="165"/>
      <c r="M39" s="21"/>
    </row>
    <row r="40" spans="2:16">
      <c r="B40" s="20"/>
      <c r="C40" s="165"/>
      <c r="D40" s="165"/>
      <c r="E40" s="165"/>
      <c r="F40" s="165"/>
      <c r="G40" s="165"/>
      <c r="H40" s="165"/>
      <c r="I40" s="165"/>
      <c r="J40" s="165"/>
      <c r="K40" s="165"/>
      <c r="L40" s="165"/>
      <c r="M40" s="21"/>
    </row>
    <row r="41" spans="2:16">
      <c r="B41" s="20"/>
      <c r="C41" s="165"/>
      <c r="D41" s="165"/>
      <c r="E41" s="165"/>
      <c r="F41" s="165"/>
      <c r="G41" s="165"/>
      <c r="H41" s="165"/>
      <c r="I41" s="165"/>
      <c r="J41" s="165"/>
      <c r="K41" s="165"/>
      <c r="L41" s="165"/>
      <c r="M41" s="21"/>
    </row>
    <row r="42" spans="2:16" ht="15" thickBot="1">
      <c r="B42" s="25"/>
      <c r="C42" s="26"/>
      <c r="D42" s="26"/>
      <c r="E42" s="26"/>
      <c r="F42" s="26"/>
      <c r="G42" s="26"/>
      <c r="H42" s="26"/>
      <c r="I42" s="26"/>
      <c r="J42" s="26"/>
      <c r="K42" s="26"/>
      <c r="L42" s="27"/>
      <c r="M42" s="28"/>
    </row>
    <row r="43" spans="2:16" ht="16" thickTop="1">
      <c r="C43" s="13"/>
      <c r="D43" s="13"/>
      <c r="E43" s="13"/>
      <c r="F43" s="13"/>
      <c r="G43" s="13"/>
      <c r="H43" s="13"/>
      <c r="I43" s="13"/>
      <c r="J43" s="13"/>
      <c r="K43" s="13"/>
    </row>
    <row r="44" spans="2:16"/>
    <row r="45" spans="2:16"/>
    <row r="46" spans="2:16"/>
    <row r="47" spans="2:16"/>
    <row r="48" spans="2:16"/>
    <row r="49"/>
    <row r="50"/>
  </sheetData>
  <sheetProtection sort="0" autoFilter="0" pivotTables="0"/>
  <mergeCells count="21">
    <mergeCell ref="D18:J18"/>
    <mergeCell ref="D19:J19"/>
    <mergeCell ref="D21:H22"/>
    <mergeCell ref="I21:K22"/>
    <mergeCell ref="C17:K17"/>
    <mergeCell ref="D26:F26"/>
    <mergeCell ref="D27:F27"/>
    <mergeCell ref="I25:K25"/>
    <mergeCell ref="I26:K26"/>
    <mergeCell ref="I27:K27"/>
    <mergeCell ref="D25:F25"/>
    <mergeCell ref="C37:L41"/>
    <mergeCell ref="I28:K28"/>
    <mergeCell ref="I29:K29"/>
    <mergeCell ref="I30:K30"/>
    <mergeCell ref="I31:K31"/>
    <mergeCell ref="I32:K32"/>
    <mergeCell ref="I33:K33"/>
    <mergeCell ref="I34:K34"/>
    <mergeCell ref="I35:K35"/>
    <mergeCell ref="I36:K36"/>
  </mergeCells>
  <hyperlinks>
    <hyperlink ref="D25" location="'Cuaderno de Datos'!A1" display="Cuaderno de Datos" xr:uid="{00000000-0004-0000-0000-000000000000}"/>
    <hyperlink ref="D27:E27" location="'Información de Taladros'!A1" display="Información de Taladros" xr:uid="{00000000-0004-0000-0000-000001000000}"/>
    <hyperlink ref="I25:L25" location="'Por Tecnología'!A1" display="Por Tecnología" xr:uid="{00000000-0004-0000-0000-000002000000}"/>
    <hyperlink ref="D25:F25" location="'Cuaderno de Variables'!A1" display="Cuaderno de Variables" xr:uid="{00000000-0004-0000-0000-000003000000}"/>
    <hyperlink ref="D27:F27" location="'Informe de Taladros'!A1" display="Informe de Taladros" xr:uid="{00000000-0004-0000-0000-000004000000}"/>
    <hyperlink ref="D26:F26" location="'Directorio Empresarial'!A1" display="Directorio Empresarial" xr:uid="{00000000-0004-0000-0000-000005000000}"/>
    <hyperlink ref="I27" location="'Por Año de Fabricación'!A1" display="Por Año de Fabricación" xr:uid="{00000000-0004-0000-0000-000006000000}"/>
    <hyperlink ref="I26:L26" location="'Por Caballaje o Potencia'!A1" display="Por Caballaje o Potencia" xr:uid="{00000000-0004-0000-0000-000007000000}"/>
    <hyperlink ref="I28" location="'Por Empresa'!A1" display="Por Empresa" xr:uid="{00000000-0004-0000-0000-000008000000}"/>
    <hyperlink ref="I29" location="'Por Estado'!A1" display="Por Estado" xr:uid="{00000000-0004-0000-0000-000009000000}"/>
    <hyperlink ref="I30" location="'Por Estado y Rango Total'!A1" display="Por Estado y Rango de Potencia (Total)" xr:uid="{00000000-0004-0000-0000-00000A000000}"/>
    <hyperlink ref="I31" location="'Por Estado y Rango Drilling'!A1" display="Por Estado y Rango de Potencia (Drilling)" xr:uid="{00000000-0004-0000-0000-00000B000000}"/>
    <hyperlink ref="I32" location="'Por Estado y Rango Workover'!A1" display="Por Estado y Rango de Potencia (Workover)" xr:uid="{00000000-0004-0000-0000-00000C000000}"/>
    <hyperlink ref="I33" location="'Por Función y Estado'!A1" display="Por Función y Estado" xr:uid="{00000000-0004-0000-0000-00000D000000}"/>
    <hyperlink ref="I34" location="'Por Departamento y Estado'!A1" display="Por Departamento y Estado" xr:uid="{00000000-0004-0000-0000-00000E000000}"/>
    <hyperlink ref="I35" location="'Por Departamento y Potencia'!A1" display="Por Departamento y Potencia" xr:uid="{00000000-0004-0000-0000-00000F000000}"/>
    <hyperlink ref="I32:K32" location="'Por Estado y Potencia Workover'!A1" display="Por Estado y Rango de Potencia (Workover)" xr:uid="{5EB30E6A-CEE7-48BF-B96E-B692077E01F8}"/>
    <hyperlink ref="I31:K31" location="'Por Estado y Potencia Drilling'!A1" display="Por Estado y Rango de Potencia (Drilling)" xr:uid="{56CB94A7-C9ED-4B9F-9F07-B29380933F4C}"/>
    <hyperlink ref="I30:K30" location="'Por Estado y Potencia Total'!A1" display="Por Estado y Rango de Potencia (Total)" xr:uid="{A89C7ACE-5D80-4C36-92B4-B1AD9E2E121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FEAF1"/>
  </sheetPr>
  <dimension ref="A15:AD71"/>
  <sheetViews>
    <sheetView showGridLines="0" topLeftCell="A5" zoomScale="85" zoomScaleNormal="85" workbookViewId="0">
      <selection activeCell="B32" sqref="B32:K32"/>
    </sheetView>
  </sheetViews>
  <sheetFormatPr baseColWidth="10" defaultColWidth="11.453125" defaultRowHeight="11.5"/>
  <cols>
    <col min="1" max="1" width="7.54296875" style="39" customWidth="1"/>
    <col min="2" max="2" width="24.08984375" style="45" bestFit="1" customWidth="1"/>
    <col min="3" max="3" width="10.1796875" style="39" bestFit="1" customWidth="1"/>
    <col min="4" max="4" width="5.54296875" style="39" bestFit="1" customWidth="1"/>
    <col min="5" max="5" width="13.81640625" style="39" bestFit="1" customWidth="1"/>
    <col min="6" max="6" width="24.36328125" style="39" bestFit="1" customWidth="1"/>
    <col min="7" max="7" width="10.1796875" style="39" bestFit="1" customWidth="1"/>
    <col min="8" max="8" width="14.26953125" style="39" bestFit="1" customWidth="1"/>
    <col min="9" max="11" width="11.7265625" style="39" bestFit="1" customWidth="1"/>
    <col min="12" max="12" width="17.08984375" style="39" bestFit="1" customWidth="1"/>
    <col min="13" max="13" width="24.08984375" style="39" bestFit="1" customWidth="1"/>
    <col min="14" max="14" width="10.453125" style="39" bestFit="1" customWidth="1"/>
    <col min="15" max="16" width="11.7265625" style="39" bestFit="1" customWidth="1"/>
    <col min="17" max="18" width="12.08984375" style="39" customWidth="1"/>
    <col min="19" max="19" width="11.81640625" style="39" bestFit="1" customWidth="1"/>
    <col min="20" max="20" width="24.08984375" style="39" bestFit="1" customWidth="1"/>
    <col min="21" max="21" width="13.54296875" style="39" bestFit="1" customWidth="1"/>
    <col min="22" max="22" width="11.7265625" style="39" bestFit="1" customWidth="1"/>
    <col min="23" max="24" width="12.08984375" style="39" customWidth="1"/>
    <col min="25" max="25" width="11.81640625" style="39" bestFit="1" customWidth="1"/>
    <col min="26" max="26" width="24.08984375" style="39" bestFit="1" customWidth="1"/>
    <col min="27" max="27" width="13.81640625" style="39" bestFit="1" customWidth="1"/>
    <col min="28" max="28" width="11.7265625" style="39" bestFit="1" customWidth="1"/>
    <col min="29" max="29" width="19" style="39" customWidth="1"/>
    <col min="30" max="30" width="18.6328125" style="39" customWidth="1"/>
    <col min="31" max="31" width="23.453125" style="39" customWidth="1"/>
    <col min="32" max="32" width="18.6328125" style="39" customWidth="1"/>
    <col min="33" max="43" width="23.453125" style="39" customWidth="1"/>
    <col min="44" max="16384" width="11.453125" style="39"/>
  </cols>
  <sheetData>
    <row r="15" spans="6:29" ht="11.25" customHeight="1">
      <c r="F15" s="45"/>
      <c r="G15" s="45"/>
      <c r="H15" s="46"/>
      <c r="I15" s="46"/>
      <c r="J15" s="46"/>
      <c r="K15" s="46"/>
      <c r="L15" s="46"/>
      <c r="M15" s="46"/>
      <c r="N15" s="46"/>
      <c r="O15" s="46"/>
      <c r="P15" s="46"/>
      <c r="Q15" s="46"/>
      <c r="R15" s="46"/>
      <c r="S15" s="46"/>
      <c r="T15" s="46"/>
      <c r="U15" s="46"/>
      <c r="V15" s="46"/>
      <c r="W15" s="46"/>
      <c r="X15" s="46"/>
      <c r="Y15" s="46"/>
      <c r="Z15" s="47"/>
      <c r="AA15" s="45"/>
      <c r="AB15" s="47"/>
      <c r="AC15" s="45"/>
    </row>
    <row r="16" spans="6:29">
      <c r="F16" s="45"/>
      <c r="G16" s="45"/>
      <c r="H16" s="48"/>
      <c r="I16" s="48"/>
      <c r="J16" s="48"/>
      <c r="K16" s="48"/>
      <c r="L16" s="48"/>
      <c r="M16" s="48"/>
      <c r="N16" s="48"/>
      <c r="O16" s="48"/>
      <c r="P16" s="48"/>
      <c r="Q16" s="48"/>
      <c r="R16" s="48"/>
      <c r="S16" s="48"/>
      <c r="T16" s="48"/>
      <c r="U16" s="48"/>
      <c r="V16" s="48"/>
      <c r="W16" s="48"/>
      <c r="X16" s="48"/>
      <c r="Y16" s="48"/>
      <c r="Z16" s="49"/>
      <c r="AA16" s="45"/>
      <c r="AB16" s="49"/>
      <c r="AC16" s="45"/>
    </row>
    <row r="17" spans="1:30">
      <c r="F17" s="45"/>
      <c r="G17" s="45"/>
      <c r="H17" s="48"/>
      <c r="I17" s="48"/>
      <c r="J17" s="48"/>
      <c r="K17" s="48"/>
      <c r="L17" s="48"/>
      <c r="M17" s="48"/>
      <c r="N17" s="48"/>
      <c r="O17" s="48"/>
      <c r="P17" s="48"/>
      <c r="Q17" s="48"/>
      <c r="R17" s="48"/>
      <c r="S17" s="48"/>
      <c r="T17" s="48"/>
      <c r="U17" s="48"/>
      <c r="V17" s="48"/>
      <c r="W17" s="48"/>
      <c r="X17" s="48"/>
      <c r="Y17" s="48"/>
      <c r="Z17" s="49"/>
      <c r="AA17" s="45"/>
      <c r="AB17" s="49"/>
      <c r="AC17" s="45"/>
    </row>
    <row r="18" spans="1:30" ht="12" customHeight="1">
      <c r="A18" s="50"/>
      <c r="B18" s="50"/>
      <c r="C18" s="50"/>
      <c r="D18" s="50"/>
      <c r="E18" s="50"/>
      <c r="F18" s="45"/>
      <c r="G18" s="45"/>
      <c r="H18" s="48"/>
      <c r="I18" s="48"/>
      <c r="J18" s="48"/>
      <c r="K18" s="48"/>
      <c r="L18" s="48"/>
      <c r="M18" s="48"/>
      <c r="N18" s="48"/>
      <c r="O18" s="48"/>
      <c r="P18" s="48"/>
      <c r="Q18" s="48"/>
      <c r="R18" s="48"/>
      <c r="S18" s="48"/>
      <c r="T18" s="48"/>
      <c r="U18" s="48"/>
      <c r="V18" s="48"/>
      <c r="W18" s="48"/>
      <c r="X18" s="48"/>
      <c r="Y18" s="48"/>
      <c r="Z18" s="49"/>
      <c r="AA18" s="45"/>
      <c r="AB18" s="49"/>
      <c r="AC18" s="45"/>
    </row>
    <row r="19" spans="1:30" ht="12" customHeight="1">
      <c r="A19" s="169" t="s">
        <v>13</v>
      </c>
      <c r="B19" s="169"/>
      <c r="C19" s="169"/>
      <c r="D19" s="169"/>
      <c r="E19" s="169"/>
      <c r="F19" s="169"/>
      <c r="G19" s="169"/>
      <c r="H19" s="169"/>
      <c r="I19" s="55"/>
      <c r="J19" s="55"/>
      <c r="K19" s="55"/>
      <c r="L19" s="55"/>
      <c r="M19" s="55"/>
      <c r="N19" s="55"/>
      <c r="O19" s="55"/>
      <c r="P19" s="55"/>
      <c r="Q19" s="55"/>
      <c r="R19" s="55"/>
      <c r="S19" s="55"/>
      <c r="T19" s="55"/>
      <c r="U19" s="55"/>
      <c r="V19" s="55"/>
      <c r="W19" s="55"/>
      <c r="X19" s="55"/>
      <c r="Y19" s="55"/>
      <c r="Z19" s="49"/>
      <c r="AA19" s="45"/>
      <c r="AB19" s="49"/>
      <c r="AC19" s="45"/>
    </row>
    <row r="20" spans="1:30" ht="12.75" customHeight="1" thickBot="1">
      <c r="A20" s="170"/>
      <c r="B20" s="170"/>
      <c r="C20" s="170"/>
      <c r="D20" s="170"/>
      <c r="E20" s="170"/>
      <c r="F20" s="170"/>
      <c r="G20" s="170"/>
      <c r="H20" s="170"/>
      <c r="I20" s="55"/>
      <c r="J20" s="55"/>
      <c r="K20" s="55"/>
      <c r="L20" s="55"/>
      <c r="M20" s="55"/>
      <c r="N20" s="55"/>
      <c r="O20" s="55"/>
      <c r="P20" s="55"/>
      <c r="Q20" s="55"/>
      <c r="R20" s="55"/>
      <c r="S20" s="55"/>
      <c r="T20" s="55"/>
      <c r="U20" s="55"/>
      <c r="V20" s="55"/>
      <c r="W20" s="55"/>
      <c r="X20" s="55"/>
      <c r="Y20" s="55"/>
      <c r="Z20" s="49"/>
      <c r="AA20" s="45"/>
      <c r="AB20" s="49"/>
      <c r="AC20" s="45"/>
    </row>
    <row r="21" spans="1:30">
      <c r="F21" s="45"/>
      <c r="G21" s="45"/>
      <c r="H21" s="48"/>
      <c r="I21" s="48"/>
      <c r="J21" s="48"/>
      <c r="K21" s="48"/>
      <c r="L21" s="48"/>
      <c r="M21" s="48"/>
      <c r="N21" s="48"/>
      <c r="O21" s="48"/>
      <c r="P21" s="48"/>
      <c r="Q21" s="48"/>
      <c r="R21" s="48"/>
      <c r="S21" s="48"/>
      <c r="T21" s="48"/>
      <c r="U21" s="48"/>
      <c r="V21" s="48"/>
      <c r="W21" s="48"/>
      <c r="X21" s="48"/>
      <c r="Y21" s="48"/>
      <c r="Z21" s="49"/>
      <c r="AA21" s="45"/>
      <c r="AB21" s="49"/>
      <c r="AC21" s="45"/>
    </row>
    <row r="22" spans="1:30">
      <c r="F22" s="45"/>
      <c r="G22" s="45"/>
      <c r="H22" s="48"/>
      <c r="I22" s="48"/>
      <c r="J22" s="48"/>
      <c r="K22" s="48"/>
      <c r="L22" s="48"/>
      <c r="M22" s="48"/>
      <c r="N22" s="48"/>
      <c r="O22" s="48"/>
      <c r="P22" s="48"/>
      <c r="Q22" s="48"/>
      <c r="R22" s="48"/>
      <c r="S22" s="48"/>
      <c r="T22" s="48"/>
      <c r="U22" s="48"/>
      <c r="V22" s="48"/>
      <c r="W22" s="48"/>
      <c r="X22" s="48"/>
      <c r="Y22" s="48"/>
      <c r="Z22" s="49"/>
      <c r="AA22" s="45"/>
      <c r="AB22" s="49"/>
      <c r="AC22" s="45"/>
    </row>
    <row r="23" spans="1:30" ht="12" customHeight="1">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row>
    <row r="24" spans="1:30" ht="12" customHeight="1">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row>
    <row r="25" spans="1:30" ht="14.5">
      <c r="B25" s="143" t="s">
        <v>481</v>
      </c>
      <c r="C25" s="143" t="s">
        <v>481</v>
      </c>
      <c r="D25"/>
      <c r="E25"/>
      <c r="F25"/>
      <c r="G25"/>
      <c r="H25"/>
      <c r="I25"/>
      <c r="J25"/>
      <c r="K25"/>
      <c r="L25"/>
      <c r="M25" s="143" t="s">
        <v>426</v>
      </c>
      <c r="N25" s="143" t="s">
        <v>481</v>
      </c>
      <c r="O25"/>
      <c r="P25"/>
      <c r="Q25"/>
      <c r="R25"/>
      <c r="S25"/>
      <c r="T25" s="143" t="s">
        <v>427</v>
      </c>
      <c r="U25" s="143" t="s">
        <v>481</v>
      </c>
      <c r="V25"/>
      <c r="W25"/>
      <c r="X25"/>
      <c r="Z25" s="143" t="s">
        <v>416</v>
      </c>
      <c r="AA25" s="143" t="s">
        <v>481</v>
      </c>
      <c r="AB25"/>
      <c r="AC25"/>
      <c r="AD25"/>
    </row>
    <row r="26" spans="1:30" ht="14.5">
      <c r="B26" s="143" t="s">
        <v>419</v>
      </c>
      <c r="C26" t="s">
        <v>291</v>
      </c>
      <c r="D26" t="s">
        <v>300</v>
      </c>
      <c r="E26" t="s">
        <v>289</v>
      </c>
      <c r="F26" t="s">
        <v>400</v>
      </c>
      <c r="G26" t="s">
        <v>482</v>
      </c>
      <c r="H26" t="s">
        <v>444</v>
      </c>
      <c r="I26" t="s">
        <v>471</v>
      </c>
      <c r="J26"/>
      <c r="K26"/>
      <c r="L26"/>
      <c r="M26" s="143" t="s">
        <v>419</v>
      </c>
      <c r="N26" t="s">
        <v>293</v>
      </c>
      <c r="O26" t="s">
        <v>471</v>
      </c>
      <c r="P26"/>
      <c r="Q26"/>
      <c r="R26"/>
      <c r="S26"/>
      <c r="T26" s="143" t="s">
        <v>419</v>
      </c>
      <c r="U26" t="s">
        <v>531</v>
      </c>
      <c r="V26" t="s">
        <v>471</v>
      </c>
      <c r="W26"/>
      <c r="X26"/>
      <c r="Z26" s="143" t="s">
        <v>419</v>
      </c>
      <c r="AA26" t="s">
        <v>289</v>
      </c>
      <c r="AB26" t="s">
        <v>471</v>
      </c>
      <c r="AC26"/>
      <c r="AD26"/>
    </row>
    <row r="27" spans="1:30" ht="14.5">
      <c r="B27" s="144" t="s">
        <v>483</v>
      </c>
      <c r="C27">
        <v>3</v>
      </c>
      <c r="D27">
        <v>32</v>
      </c>
      <c r="E27">
        <v>2</v>
      </c>
      <c r="F27"/>
      <c r="G27"/>
      <c r="H27">
        <v>16</v>
      </c>
      <c r="I27">
        <v>53</v>
      </c>
      <c r="J27"/>
      <c r="K27"/>
      <c r="L27"/>
      <c r="M27" s="144" t="s">
        <v>483</v>
      </c>
      <c r="N27">
        <v>3</v>
      </c>
      <c r="O27">
        <v>3</v>
      </c>
      <c r="P27"/>
      <c r="Q27"/>
      <c r="R27"/>
      <c r="S27"/>
      <c r="T27" s="144" t="s">
        <v>483</v>
      </c>
      <c r="U27">
        <v>32</v>
      </c>
      <c r="V27">
        <v>32</v>
      </c>
      <c r="W27"/>
      <c r="X27"/>
      <c r="Z27" s="144" t="s">
        <v>483</v>
      </c>
      <c r="AA27">
        <v>2</v>
      </c>
      <c r="AB27">
        <v>2</v>
      </c>
      <c r="AC27"/>
      <c r="AD27"/>
    </row>
    <row r="28" spans="1:30" ht="14.5">
      <c r="B28" s="144" t="s">
        <v>484</v>
      </c>
      <c r="C28">
        <v>20</v>
      </c>
      <c r="D28">
        <v>31</v>
      </c>
      <c r="E28">
        <v>1</v>
      </c>
      <c r="F28"/>
      <c r="G28"/>
      <c r="H28">
        <v>4</v>
      </c>
      <c r="I28">
        <v>56</v>
      </c>
      <c r="J28"/>
      <c r="K28"/>
      <c r="L28"/>
      <c r="M28" s="144" t="s">
        <v>484</v>
      </c>
      <c r="N28">
        <v>20</v>
      </c>
      <c r="O28">
        <v>20</v>
      </c>
      <c r="P28"/>
      <c r="Q28"/>
      <c r="R28"/>
      <c r="S28"/>
      <c r="T28" s="144" t="s">
        <v>484</v>
      </c>
      <c r="U28">
        <v>31</v>
      </c>
      <c r="V28">
        <v>31</v>
      </c>
      <c r="W28"/>
      <c r="X28"/>
      <c r="Z28" s="144" t="s">
        <v>484</v>
      </c>
      <c r="AA28">
        <v>1</v>
      </c>
      <c r="AB28">
        <v>1</v>
      </c>
      <c r="AC28"/>
      <c r="AD28"/>
    </row>
    <row r="29" spans="1:30" ht="14.5">
      <c r="B29" s="144" t="s">
        <v>485</v>
      </c>
      <c r="C29">
        <v>60</v>
      </c>
      <c r="D29">
        <v>39</v>
      </c>
      <c r="E29"/>
      <c r="F29">
        <v>2</v>
      </c>
      <c r="G29"/>
      <c r="H29">
        <v>9</v>
      </c>
      <c r="I29">
        <v>110</v>
      </c>
      <c r="J29"/>
      <c r="K29"/>
      <c r="L29"/>
      <c r="M29" s="144" t="s">
        <v>485</v>
      </c>
      <c r="N29">
        <v>58</v>
      </c>
      <c r="O29">
        <v>58</v>
      </c>
      <c r="P29"/>
      <c r="Q29"/>
      <c r="R29"/>
      <c r="S29"/>
      <c r="T29" s="144" t="s">
        <v>485</v>
      </c>
      <c r="U29">
        <v>40</v>
      </c>
      <c r="V29">
        <v>40</v>
      </c>
      <c r="W29"/>
      <c r="X29"/>
      <c r="Z29" s="144" t="s">
        <v>471</v>
      </c>
      <c r="AA29">
        <v>3</v>
      </c>
      <c r="AB29">
        <v>3</v>
      </c>
      <c r="AC29"/>
      <c r="AD29"/>
    </row>
    <row r="30" spans="1:30" ht="14.5">
      <c r="B30" s="144" t="s">
        <v>486</v>
      </c>
      <c r="C30">
        <v>5</v>
      </c>
      <c r="D30">
        <v>16</v>
      </c>
      <c r="E30"/>
      <c r="F30"/>
      <c r="G30"/>
      <c r="H30"/>
      <c r="I30">
        <v>21</v>
      </c>
      <c r="J30"/>
      <c r="K30"/>
      <c r="L30" s="144"/>
      <c r="M30" s="144" t="s">
        <v>486</v>
      </c>
      <c r="N30">
        <v>5</v>
      </c>
      <c r="O30">
        <v>5</v>
      </c>
      <c r="P30"/>
      <c r="Q30"/>
      <c r="R30"/>
      <c r="S30"/>
      <c r="T30" s="144" t="s">
        <v>486</v>
      </c>
      <c r="U30">
        <v>16</v>
      </c>
      <c r="V30">
        <v>16</v>
      </c>
      <c r="W30"/>
      <c r="X30"/>
      <c r="Z30"/>
      <c r="AA30"/>
      <c r="AB30"/>
      <c r="AC30"/>
      <c r="AD30"/>
    </row>
    <row r="31" spans="1:30" ht="14.5">
      <c r="B31" s="144" t="s">
        <v>487</v>
      </c>
      <c r="C31">
        <v>1</v>
      </c>
      <c r="D31">
        <v>4</v>
      </c>
      <c r="E31"/>
      <c r="F31"/>
      <c r="G31"/>
      <c r="H31"/>
      <c r="I31">
        <v>5</v>
      </c>
      <c r="J31"/>
      <c r="K31"/>
      <c r="L31" s="144"/>
      <c r="M31" s="144" t="s">
        <v>487</v>
      </c>
      <c r="N31">
        <v>1</v>
      </c>
      <c r="O31">
        <v>1</v>
      </c>
      <c r="P31"/>
      <c r="Q31"/>
      <c r="R31"/>
      <c r="S31"/>
      <c r="T31" s="144" t="s">
        <v>487</v>
      </c>
      <c r="U31">
        <v>4</v>
      </c>
      <c r="V31">
        <v>4</v>
      </c>
      <c r="W31"/>
      <c r="X31"/>
      <c r="Z31"/>
      <c r="AA31"/>
      <c r="AB31"/>
      <c r="AC31"/>
      <c r="AD31"/>
    </row>
    <row r="32" spans="1:30" ht="14.5">
      <c r="B32" s="144" t="s">
        <v>488</v>
      </c>
      <c r="C32">
        <v>10</v>
      </c>
      <c r="D32">
        <v>24</v>
      </c>
      <c r="E32"/>
      <c r="F32"/>
      <c r="G32"/>
      <c r="H32">
        <v>1</v>
      </c>
      <c r="I32">
        <v>35</v>
      </c>
      <c r="J32"/>
      <c r="K32"/>
      <c r="L32" s="144"/>
      <c r="M32" s="144" t="s">
        <v>488</v>
      </c>
      <c r="N32">
        <v>10</v>
      </c>
      <c r="O32">
        <v>10</v>
      </c>
      <c r="P32"/>
      <c r="Q32"/>
      <c r="R32"/>
      <c r="S32"/>
      <c r="T32" s="144" t="s">
        <v>488</v>
      </c>
      <c r="U32">
        <v>24</v>
      </c>
      <c r="V32">
        <v>24</v>
      </c>
      <c r="W32"/>
      <c r="X32"/>
      <c r="Z32"/>
      <c r="AA32"/>
      <c r="AB32"/>
      <c r="AC32"/>
      <c r="AD32"/>
    </row>
    <row r="33" spans="2:30" ht="14.5">
      <c r="B33" s="144" t="s">
        <v>489</v>
      </c>
      <c r="C33"/>
      <c r="D33">
        <v>1</v>
      </c>
      <c r="E33"/>
      <c r="F33"/>
      <c r="G33"/>
      <c r="H33"/>
      <c r="I33">
        <v>1</v>
      </c>
      <c r="J33"/>
      <c r="K33"/>
      <c r="L33" s="144"/>
      <c r="M33" s="144" t="s">
        <v>490</v>
      </c>
      <c r="N33">
        <v>2</v>
      </c>
      <c r="O33">
        <v>2</v>
      </c>
      <c r="P33"/>
      <c r="Q33"/>
      <c r="R33"/>
      <c r="S33"/>
      <c r="T33" s="144" t="s">
        <v>489</v>
      </c>
      <c r="U33">
        <v>1</v>
      </c>
      <c r="V33">
        <v>1</v>
      </c>
      <c r="W33"/>
      <c r="X33"/>
      <c r="Z33"/>
      <c r="AA33"/>
      <c r="AB33"/>
      <c r="AC33"/>
      <c r="AD33"/>
    </row>
    <row r="34" spans="2:30" ht="14.5">
      <c r="B34" s="144" t="s">
        <v>490</v>
      </c>
      <c r="C34">
        <v>2</v>
      </c>
      <c r="D34">
        <v>4</v>
      </c>
      <c r="E34"/>
      <c r="F34"/>
      <c r="G34"/>
      <c r="H34">
        <v>2</v>
      </c>
      <c r="I34">
        <v>8</v>
      </c>
      <c r="J34"/>
      <c r="K34"/>
      <c r="L34" s="144"/>
      <c r="M34" s="144" t="s">
        <v>491</v>
      </c>
      <c r="N34">
        <v>1</v>
      </c>
      <c r="O34">
        <v>1</v>
      </c>
      <c r="P34"/>
      <c r="Q34"/>
      <c r="R34"/>
      <c r="S34"/>
      <c r="T34" s="144" t="s">
        <v>490</v>
      </c>
      <c r="U34">
        <v>4</v>
      </c>
      <c r="V34">
        <v>4</v>
      </c>
      <c r="W34"/>
      <c r="X34"/>
      <c r="Z34"/>
      <c r="AA34"/>
      <c r="AB34"/>
      <c r="AC34"/>
      <c r="AD34"/>
    </row>
    <row r="35" spans="2:30" ht="14.5">
      <c r="B35" s="144" t="s">
        <v>491</v>
      </c>
      <c r="C35">
        <v>1</v>
      </c>
      <c r="D35"/>
      <c r="E35"/>
      <c r="F35"/>
      <c r="G35"/>
      <c r="H35"/>
      <c r="I35">
        <v>1</v>
      </c>
      <c r="J35"/>
      <c r="K35"/>
      <c r="L35" s="144"/>
      <c r="M35" s="144" t="s">
        <v>492</v>
      </c>
      <c r="N35">
        <v>6</v>
      </c>
      <c r="O35">
        <v>6</v>
      </c>
      <c r="P35"/>
      <c r="Q35"/>
      <c r="R35"/>
      <c r="S35"/>
      <c r="T35" s="144" t="s">
        <v>492</v>
      </c>
      <c r="U35">
        <v>5</v>
      </c>
      <c r="V35">
        <v>5</v>
      </c>
      <c r="W35"/>
      <c r="X35"/>
      <c r="Z35"/>
      <c r="AA35"/>
      <c r="AB35"/>
      <c r="AC35"/>
      <c r="AD35"/>
    </row>
    <row r="36" spans="2:30" ht="14.5">
      <c r="B36" s="144" t="s">
        <v>492</v>
      </c>
      <c r="C36">
        <v>6</v>
      </c>
      <c r="D36">
        <v>5</v>
      </c>
      <c r="E36"/>
      <c r="F36"/>
      <c r="G36"/>
      <c r="H36">
        <v>1</v>
      </c>
      <c r="I36">
        <v>12</v>
      </c>
      <c r="J36"/>
      <c r="K36"/>
      <c r="L36" s="144"/>
      <c r="M36" s="144" t="s">
        <v>471</v>
      </c>
      <c r="N36">
        <v>106</v>
      </c>
      <c r="O36">
        <v>106</v>
      </c>
      <c r="P36"/>
      <c r="Q36"/>
      <c r="R36"/>
      <c r="S36"/>
      <c r="T36" s="144" t="s">
        <v>471</v>
      </c>
      <c r="U36">
        <v>157</v>
      </c>
      <c r="V36">
        <v>157</v>
      </c>
      <c r="W36"/>
      <c r="X36"/>
      <c r="Z36"/>
      <c r="AA36"/>
      <c r="AB36"/>
      <c r="AC36"/>
      <c r="AD36"/>
    </row>
    <row r="37" spans="2:30" ht="14.5">
      <c r="B37" s="144" t="s">
        <v>471</v>
      </c>
      <c r="C37">
        <v>108</v>
      </c>
      <c r="D37">
        <v>156</v>
      </c>
      <c r="E37">
        <v>3</v>
      </c>
      <c r="F37">
        <v>2</v>
      </c>
      <c r="G37"/>
      <c r="H37">
        <v>33</v>
      </c>
      <c r="I37">
        <v>302</v>
      </c>
      <c r="J37"/>
      <c r="K37"/>
      <c r="L37" s="144"/>
      <c r="M37"/>
      <c r="N37"/>
      <c r="O37"/>
      <c r="P37"/>
      <c r="Q37"/>
      <c r="R37"/>
      <c r="S37"/>
      <c r="T37"/>
      <c r="U37"/>
      <c r="V37"/>
      <c r="W37"/>
      <c r="X37"/>
      <c r="Y37"/>
      <c r="Z37"/>
      <c r="AA37"/>
    </row>
    <row r="38" spans="2:30" ht="14.5">
      <c r="B38"/>
      <c r="C38"/>
      <c r="D38"/>
      <c r="E38"/>
      <c r="F38"/>
      <c r="G38"/>
      <c r="H38"/>
      <c r="L38" s="144"/>
      <c r="M38"/>
      <c r="N38"/>
      <c r="O38"/>
      <c r="P38"/>
      <c r="Q38"/>
      <c r="R38"/>
      <c r="S38"/>
      <c r="T38"/>
      <c r="U38"/>
      <c r="V38"/>
      <c r="W38"/>
      <c r="X38"/>
      <c r="Y38"/>
      <c r="Z38"/>
      <c r="AA38"/>
    </row>
    <row r="39" spans="2:30" ht="14.5">
      <c r="B39"/>
      <c r="C39"/>
      <c r="D39"/>
      <c r="E39"/>
      <c r="F39"/>
      <c r="G39"/>
      <c r="H39"/>
      <c r="L39" s="144"/>
      <c r="M39"/>
      <c r="N39"/>
      <c r="O39"/>
      <c r="P39"/>
      <c r="Q39"/>
      <c r="R39"/>
      <c r="S39"/>
      <c r="T39"/>
      <c r="U39"/>
      <c r="V39"/>
      <c r="W39"/>
      <c r="X39"/>
    </row>
    <row r="40" spans="2:30" ht="14.5">
      <c r="B40"/>
      <c r="C40"/>
      <c r="D40"/>
      <c r="E40"/>
      <c r="F40"/>
      <c r="G40"/>
      <c r="H40"/>
      <c r="L40" s="144"/>
      <c r="M40"/>
      <c r="N40"/>
      <c r="O40"/>
      <c r="P40"/>
      <c r="Q40"/>
      <c r="R40"/>
      <c r="S40"/>
      <c r="T40"/>
      <c r="U40"/>
      <c r="V40"/>
      <c r="W40"/>
      <c r="X40"/>
    </row>
    <row r="41" spans="2:30" ht="14.5">
      <c r="B41"/>
      <c r="C41"/>
      <c r="D41"/>
      <c r="E41"/>
      <c r="F41"/>
      <c r="G41"/>
      <c r="H41"/>
      <c r="L41"/>
      <c r="M41"/>
      <c r="N41"/>
      <c r="O41"/>
      <c r="P41"/>
      <c r="Q41"/>
      <c r="R41"/>
      <c r="T41"/>
      <c r="U41"/>
      <c r="V41"/>
      <c r="W41"/>
      <c r="X41"/>
    </row>
    <row r="42" spans="2:30" ht="14.5">
      <c r="B42"/>
      <c r="C42"/>
      <c r="D42"/>
      <c r="E42"/>
      <c r="F42"/>
      <c r="G42"/>
      <c r="H42"/>
      <c r="L42"/>
      <c r="M42"/>
      <c r="N42"/>
      <c r="O42"/>
      <c r="P42"/>
      <c r="Q42"/>
      <c r="R42"/>
      <c r="T42"/>
      <c r="U42"/>
      <c r="V42"/>
      <c r="W42"/>
      <c r="X42"/>
    </row>
    <row r="43" spans="2:30" ht="14.5">
      <c r="B43"/>
      <c r="C43"/>
      <c r="D43"/>
      <c r="E43"/>
      <c r="F43"/>
      <c r="G43"/>
      <c r="H43"/>
      <c r="L43"/>
      <c r="M43"/>
      <c r="N43"/>
      <c r="O43"/>
      <c r="P43"/>
      <c r="Q43"/>
      <c r="R43"/>
      <c r="T43"/>
      <c r="U43"/>
      <c r="V43"/>
      <c r="W43"/>
      <c r="X43"/>
    </row>
    <row r="44" spans="2:30" ht="14.5">
      <c r="B44"/>
      <c r="C44"/>
      <c r="D44"/>
      <c r="E44"/>
      <c r="F44"/>
      <c r="G44"/>
      <c r="H44"/>
      <c r="L44"/>
      <c r="M44"/>
      <c r="N44"/>
      <c r="O44"/>
      <c r="P44"/>
      <c r="Q44"/>
      <c r="R44"/>
      <c r="T44"/>
      <c r="U44"/>
      <c r="V44"/>
      <c r="W44"/>
      <c r="X44"/>
    </row>
    <row r="45" spans="2:30" ht="14.5">
      <c r="B45"/>
      <c r="C45"/>
      <c r="D45"/>
      <c r="E45"/>
      <c r="F45"/>
      <c r="G45"/>
      <c r="H45"/>
      <c r="L45"/>
      <c r="M45"/>
      <c r="N45"/>
      <c r="O45"/>
      <c r="P45"/>
      <c r="Q45"/>
      <c r="R45"/>
      <c r="T45"/>
      <c r="U45"/>
      <c r="V45"/>
      <c r="W45"/>
      <c r="X45"/>
    </row>
    <row r="46" spans="2:30" ht="14.5">
      <c r="B46"/>
      <c r="C46"/>
      <c r="D46"/>
      <c r="E46"/>
      <c r="F46"/>
      <c r="G46"/>
      <c r="H46"/>
      <c r="T46"/>
      <c r="U46"/>
      <c r="V46"/>
      <c r="W46"/>
      <c r="X46"/>
    </row>
    <row r="47" spans="2:30" ht="14.5">
      <c r="B47"/>
      <c r="C47"/>
      <c r="D47"/>
      <c r="E47"/>
      <c r="F47"/>
      <c r="G47"/>
      <c r="H47"/>
      <c r="T47"/>
      <c r="U47"/>
      <c r="V47"/>
      <c r="W47"/>
      <c r="X47"/>
    </row>
    <row r="48" spans="2:30" ht="14.5">
      <c r="B48"/>
      <c r="C48"/>
      <c r="D48"/>
      <c r="E48"/>
      <c r="F48"/>
      <c r="G48"/>
      <c r="H48"/>
      <c r="T48"/>
      <c r="U48"/>
      <c r="V48"/>
      <c r="W48"/>
      <c r="X48"/>
    </row>
    <row r="49" spans="2:26" ht="14.5">
      <c r="B49"/>
      <c r="C49"/>
      <c r="D49"/>
      <c r="E49"/>
      <c r="F49"/>
      <c r="G49"/>
      <c r="H49"/>
    </row>
    <row r="50" spans="2:26" ht="14.5">
      <c r="B50"/>
      <c r="C50"/>
      <c r="D50"/>
      <c r="E50"/>
      <c r="F50"/>
      <c r="G50"/>
      <c r="H50"/>
    </row>
    <row r="51" spans="2:26" ht="14.5">
      <c r="B51"/>
      <c r="C51"/>
      <c r="D51"/>
      <c r="E51"/>
      <c r="F51"/>
      <c r="G51"/>
      <c r="H51"/>
    </row>
    <row r="52" spans="2:26" ht="14.5">
      <c r="B52"/>
      <c r="C52"/>
      <c r="D52"/>
      <c r="E52"/>
      <c r="F52"/>
      <c r="G52"/>
      <c r="H52"/>
    </row>
    <row r="53" spans="2:26" ht="14.5">
      <c r="B53"/>
      <c r="C53"/>
      <c r="D53"/>
      <c r="E53"/>
      <c r="F53"/>
      <c r="G53"/>
      <c r="H53"/>
    </row>
    <row r="54" spans="2:26" ht="14.5">
      <c r="B54"/>
      <c r="C54"/>
      <c r="D54"/>
      <c r="E54"/>
      <c r="F54"/>
      <c r="G54"/>
      <c r="H54"/>
    </row>
    <row r="63" spans="2:26" ht="12" customHeight="1">
      <c r="B63" s="61"/>
      <c r="C63" s="61"/>
      <c r="D63" s="61"/>
      <c r="E63" s="61"/>
      <c r="F63" s="61"/>
      <c r="G63" s="61"/>
      <c r="H63" s="61"/>
      <c r="I63" s="61"/>
      <c r="J63" s="61"/>
      <c r="K63" s="61"/>
      <c r="L63" s="61"/>
      <c r="M63" s="61"/>
      <c r="N63" s="61"/>
      <c r="O63" s="61"/>
      <c r="P63" s="61"/>
      <c r="Q63" s="61"/>
      <c r="R63" s="61"/>
      <c r="S63" s="61"/>
      <c r="T63" s="61"/>
      <c r="U63" s="61"/>
      <c r="V63" s="61"/>
      <c r="W63" s="61"/>
      <c r="X63" s="61"/>
      <c r="Y63" s="61"/>
      <c r="Z63" s="58"/>
    </row>
    <row r="64" spans="2:26" ht="12" customHeight="1">
      <c r="B64" s="61"/>
      <c r="C64" s="61"/>
      <c r="D64" s="61"/>
      <c r="E64" s="61"/>
      <c r="F64" s="61"/>
      <c r="G64" s="61"/>
      <c r="H64" s="61"/>
      <c r="I64" s="61"/>
      <c r="J64" s="61"/>
      <c r="K64" s="61"/>
      <c r="L64" s="61"/>
      <c r="M64" s="61"/>
      <c r="N64" s="61"/>
      <c r="O64" s="61"/>
      <c r="P64" s="61"/>
      <c r="Q64" s="61"/>
      <c r="R64" s="61"/>
      <c r="S64" s="61"/>
      <c r="T64" s="61"/>
      <c r="U64" s="61"/>
      <c r="V64" s="61"/>
      <c r="W64" s="61"/>
      <c r="X64" s="61"/>
      <c r="Y64" s="61"/>
      <c r="Z64" s="58"/>
    </row>
    <row r="65" spans="2:19">
      <c r="B65" s="182" t="s">
        <v>285</v>
      </c>
      <c r="C65" s="182"/>
      <c r="D65" s="182"/>
      <c r="E65" s="182"/>
      <c r="F65" s="182"/>
      <c r="G65" s="182"/>
      <c r="H65" s="182"/>
      <c r="I65" s="182"/>
      <c r="J65" s="182"/>
      <c r="K65" s="182"/>
      <c r="L65" s="182"/>
      <c r="M65" s="182"/>
      <c r="N65" s="182"/>
      <c r="O65" s="182"/>
      <c r="P65" s="182"/>
      <c r="Q65" s="182"/>
      <c r="R65" s="182"/>
      <c r="S65" s="182"/>
    </row>
    <row r="66" spans="2:19" ht="12" customHeight="1">
      <c r="B66" s="182"/>
      <c r="C66" s="182"/>
      <c r="D66" s="182"/>
      <c r="E66" s="182"/>
      <c r="F66" s="182"/>
      <c r="G66" s="182"/>
      <c r="H66" s="182"/>
      <c r="I66" s="182"/>
      <c r="J66" s="182"/>
      <c r="K66" s="182"/>
      <c r="L66" s="182"/>
      <c r="M66" s="182"/>
      <c r="N66" s="182"/>
      <c r="O66" s="182"/>
      <c r="P66" s="182"/>
      <c r="Q66" s="182"/>
      <c r="R66" s="182"/>
      <c r="S66" s="182"/>
    </row>
    <row r="67" spans="2:19" ht="12" customHeight="1">
      <c r="B67" s="182"/>
      <c r="C67" s="182"/>
      <c r="D67" s="182"/>
      <c r="E67" s="182"/>
      <c r="F67" s="182"/>
      <c r="G67" s="182"/>
      <c r="H67" s="182"/>
      <c r="I67" s="182"/>
      <c r="J67" s="182"/>
      <c r="K67" s="182"/>
      <c r="L67" s="182"/>
      <c r="M67" s="182"/>
      <c r="N67" s="182"/>
      <c r="O67" s="182"/>
      <c r="P67" s="182"/>
      <c r="Q67" s="182"/>
      <c r="R67" s="182"/>
      <c r="S67" s="182"/>
    </row>
    <row r="68" spans="2:19" ht="12" customHeight="1">
      <c r="B68" s="182"/>
      <c r="C68" s="182"/>
      <c r="D68" s="182"/>
      <c r="E68" s="182"/>
      <c r="F68" s="182"/>
      <c r="G68" s="182"/>
      <c r="H68" s="182"/>
      <c r="I68" s="182"/>
      <c r="J68" s="182"/>
      <c r="K68" s="182"/>
      <c r="L68" s="182"/>
      <c r="M68" s="182"/>
      <c r="N68" s="182"/>
      <c r="O68" s="182"/>
      <c r="P68" s="182"/>
      <c r="Q68" s="182"/>
      <c r="R68" s="182"/>
      <c r="S68" s="182"/>
    </row>
    <row r="69" spans="2:19" ht="12" customHeight="1">
      <c r="B69" s="182"/>
      <c r="C69" s="182"/>
      <c r="D69" s="182"/>
      <c r="E69" s="182"/>
      <c r="F69" s="182"/>
      <c r="G69" s="182"/>
      <c r="H69" s="182"/>
      <c r="I69" s="182"/>
      <c r="J69" s="182"/>
      <c r="K69" s="182"/>
      <c r="L69" s="182"/>
      <c r="M69" s="182"/>
      <c r="N69" s="182"/>
      <c r="O69" s="182"/>
      <c r="P69" s="182"/>
      <c r="Q69" s="182"/>
      <c r="R69" s="182"/>
      <c r="S69" s="182"/>
    </row>
    <row r="70" spans="2:19" ht="12" customHeight="1"/>
    <row r="71" spans="2:19" ht="12" customHeight="1"/>
  </sheetData>
  <sheetProtection sort="0" autoFilter="0" pivotTables="0"/>
  <mergeCells count="3">
    <mergeCell ref="B65:S69"/>
    <mergeCell ref="A19:H20"/>
    <mergeCell ref="B23:Y24"/>
  </mergeCells>
  <pageMargins left="0.7" right="0.7" top="0.75" bottom="0.75" header="0.3" footer="0.3"/>
  <pageSetup paperSize="9"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E181B-7677-44B9-8398-2B21ABB9CC2D}">
  <sheetPr>
    <tabColor rgb="FFDFEAF1"/>
  </sheetPr>
  <dimension ref="A1:AO67"/>
  <sheetViews>
    <sheetView showGridLines="0" topLeftCell="A6" zoomScale="70" zoomScaleNormal="70" workbookViewId="0">
      <selection activeCell="F36" sqref="F36"/>
    </sheetView>
  </sheetViews>
  <sheetFormatPr baseColWidth="10" defaultColWidth="0" defaultRowHeight="12" customHeight="1"/>
  <cols>
    <col min="1" max="1" width="7.54296875" style="39" customWidth="1"/>
    <col min="2" max="2" width="33" style="45" bestFit="1" customWidth="1"/>
    <col min="3" max="3" width="14.1796875" style="39" bestFit="1" customWidth="1"/>
    <col min="4" max="4" width="8.1796875" style="39" bestFit="1" customWidth="1"/>
    <col min="5" max="7" width="15.90625" style="39" bestFit="1" customWidth="1"/>
    <col min="8" max="8" width="11.7265625" style="39" customWidth="1"/>
    <col min="9" max="9" width="33" style="39" bestFit="1" customWidth="1"/>
    <col min="10" max="10" width="14.26953125" style="39" bestFit="1" customWidth="1"/>
    <col min="11" max="11" width="15.90625" style="39" bestFit="1" customWidth="1"/>
    <col min="12" max="13" width="16.36328125" style="39" customWidth="1"/>
    <col min="14" max="14" width="24.1796875" style="39" bestFit="1" customWidth="1"/>
    <col min="15" max="15" width="33" style="39" bestFit="1" customWidth="1"/>
    <col min="16" max="16" width="18.26953125" style="39" bestFit="1" customWidth="1"/>
    <col min="17" max="17" width="15.90625" style="39" bestFit="1" customWidth="1"/>
    <col min="18" max="18" width="11.81640625" style="39" customWidth="1"/>
    <col min="19" max="19" width="16.36328125" style="39" customWidth="1"/>
    <col min="20" max="20" width="33" style="39" bestFit="1" customWidth="1"/>
    <col min="21" max="21" width="15.90625" style="39" bestFit="1" customWidth="1"/>
    <col min="22" max="22" width="11.81640625" style="39" bestFit="1" customWidth="1"/>
    <col min="23" max="23" width="7.36328125" style="39" bestFit="1" customWidth="1"/>
    <col min="24" max="24" width="24.1796875" style="39" bestFit="1" customWidth="1"/>
    <col min="25" max="26" width="11.81640625" style="39" bestFit="1" customWidth="1"/>
    <col min="27" max="27" width="19" style="39" customWidth="1"/>
    <col min="28" max="28" width="18.6328125" style="39" hidden="1" customWidth="1"/>
    <col min="29" max="29" width="23.453125" style="39" hidden="1" customWidth="1"/>
    <col min="30" max="30" width="18.6328125" style="39" hidden="1" customWidth="1"/>
    <col min="31" max="41" width="23.453125" style="39" hidden="1" customWidth="1"/>
    <col min="42" max="16384" width="11.453125" style="39" hidden="1"/>
  </cols>
  <sheetData>
    <row r="1" spans="7:27" ht="11.5"/>
    <row r="2" spans="7:27" ht="11.5"/>
    <row r="3" spans="7:27" ht="11.5"/>
    <row r="4" spans="7:27" ht="11.5"/>
    <row r="5" spans="7:27" ht="11.5"/>
    <row r="6" spans="7:27" ht="11.5"/>
    <row r="7" spans="7:27" ht="11.5"/>
    <row r="8" spans="7:27" ht="11.5"/>
    <row r="9" spans="7:27" ht="11.5"/>
    <row r="10" spans="7:27" ht="11.5"/>
    <row r="11" spans="7:27" ht="11.5"/>
    <row r="12" spans="7:27" ht="11.5"/>
    <row r="13" spans="7:27" ht="11.5"/>
    <row r="14" spans="7:27" ht="11.5"/>
    <row r="15" spans="7:27" ht="11.25" customHeight="1">
      <c r="G15" s="45"/>
      <c r="H15" s="45"/>
      <c r="I15" s="45"/>
      <c r="J15" s="46"/>
      <c r="K15" s="46"/>
      <c r="L15" s="46"/>
      <c r="M15" s="46"/>
      <c r="N15" s="46"/>
      <c r="O15" s="46"/>
      <c r="P15" s="46"/>
      <c r="Q15" s="46"/>
      <c r="R15" s="46"/>
      <c r="S15" s="46"/>
      <c r="T15" s="46"/>
      <c r="U15" s="46"/>
      <c r="V15" s="46"/>
      <c r="W15" s="46"/>
      <c r="X15" s="47"/>
      <c r="Y15" s="45"/>
      <c r="Z15" s="47"/>
      <c r="AA15" s="45"/>
    </row>
    <row r="16" spans="7:27" ht="11.5">
      <c r="G16" s="45"/>
      <c r="H16" s="45"/>
      <c r="I16" s="45"/>
      <c r="J16" s="48"/>
      <c r="K16" s="48"/>
      <c r="L16" s="48"/>
      <c r="M16" s="48"/>
      <c r="N16" s="48"/>
      <c r="O16" s="48"/>
      <c r="P16" s="48"/>
      <c r="Q16" s="48"/>
      <c r="R16" s="48"/>
      <c r="S16" s="48"/>
      <c r="T16" s="48"/>
      <c r="U16" s="48"/>
      <c r="V16" s="48"/>
      <c r="W16" s="48"/>
      <c r="X16" s="49"/>
      <c r="Y16" s="45"/>
      <c r="Z16" s="49"/>
      <c r="AA16" s="45"/>
    </row>
    <row r="17" spans="1:27" ht="11.5">
      <c r="G17" s="45"/>
      <c r="H17" s="45"/>
      <c r="I17" s="45"/>
      <c r="J17" s="48"/>
      <c r="K17" s="48"/>
      <c r="L17" s="48"/>
      <c r="M17" s="48"/>
      <c r="N17" s="48"/>
      <c r="O17" s="48"/>
      <c r="P17" s="48"/>
      <c r="Q17" s="48"/>
      <c r="R17" s="48"/>
      <c r="S17" s="48"/>
      <c r="T17" s="48"/>
      <c r="U17" s="48"/>
      <c r="V17" s="48"/>
      <c r="W17" s="48"/>
      <c r="X17" s="49"/>
      <c r="Y17" s="45"/>
      <c r="Z17" s="49"/>
      <c r="AA17" s="45"/>
    </row>
    <row r="18" spans="1:27" ht="12" customHeight="1">
      <c r="A18" s="50"/>
      <c r="B18" s="50"/>
      <c r="C18" s="50"/>
      <c r="D18" s="50"/>
      <c r="E18" s="50"/>
      <c r="F18" s="50"/>
      <c r="G18" s="45"/>
      <c r="H18" s="45"/>
      <c r="I18" s="45"/>
      <c r="J18" s="48"/>
      <c r="K18" s="48"/>
      <c r="L18" s="48"/>
      <c r="M18" s="48"/>
      <c r="N18" s="48"/>
      <c r="O18" s="48"/>
      <c r="P18" s="48"/>
      <c r="Q18" s="48"/>
      <c r="R18" s="48"/>
      <c r="S18" s="48"/>
      <c r="T18" s="48"/>
      <c r="U18" s="48"/>
      <c r="V18" s="48"/>
      <c r="W18" s="48"/>
      <c r="X18" s="49"/>
      <c r="Y18" s="45"/>
      <c r="Z18" s="49"/>
      <c r="AA18" s="45"/>
    </row>
    <row r="19" spans="1:27" ht="12" customHeight="1">
      <c r="A19" s="169" t="s">
        <v>14</v>
      </c>
      <c r="B19" s="169"/>
      <c r="C19" s="169"/>
      <c r="D19" s="169"/>
      <c r="E19" s="169"/>
      <c r="F19" s="169"/>
      <c r="G19" s="169"/>
      <c r="H19" s="169"/>
      <c r="I19" s="169"/>
      <c r="J19" s="169"/>
      <c r="K19" s="55"/>
      <c r="L19" s="55"/>
      <c r="M19" s="55"/>
      <c r="N19" s="55"/>
      <c r="O19" s="55"/>
      <c r="P19" s="55"/>
      <c r="Q19" s="55"/>
      <c r="R19" s="55"/>
      <c r="S19" s="55"/>
      <c r="T19" s="55"/>
      <c r="U19" s="55"/>
      <c r="V19" s="55"/>
      <c r="W19" s="55"/>
      <c r="X19" s="49"/>
      <c r="Y19" s="45"/>
      <c r="Z19" s="49"/>
      <c r="AA19" s="45"/>
    </row>
    <row r="20" spans="1:27" ht="12.75" customHeight="1" thickBot="1">
      <c r="A20" s="170"/>
      <c r="B20" s="170"/>
      <c r="C20" s="170"/>
      <c r="D20" s="170"/>
      <c r="E20" s="170"/>
      <c r="F20" s="170"/>
      <c r="G20" s="170"/>
      <c r="H20" s="170"/>
      <c r="I20" s="170"/>
      <c r="J20" s="170"/>
      <c r="K20" s="55"/>
      <c r="L20" s="55"/>
      <c r="M20" s="55"/>
      <c r="N20" s="55"/>
      <c r="O20" s="55"/>
      <c r="P20" s="55"/>
      <c r="Q20" s="55"/>
      <c r="R20" s="55"/>
      <c r="S20" s="55"/>
      <c r="T20" s="55"/>
      <c r="U20" s="55"/>
      <c r="V20" s="55"/>
      <c r="W20" s="55"/>
      <c r="X20" s="49"/>
      <c r="Y20" s="45"/>
      <c r="Z20" s="49"/>
      <c r="AA20" s="45"/>
    </row>
    <row r="21" spans="1:27" ht="11.5">
      <c r="G21" s="45"/>
      <c r="H21" s="45"/>
      <c r="I21" s="45"/>
      <c r="J21" s="48"/>
      <c r="K21" s="48"/>
      <c r="L21" s="48"/>
      <c r="M21" s="48"/>
      <c r="N21" s="48"/>
      <c r="O21" s="48"/>
      <c r="P21" s="48"/>
      <c r="Q21" s="48"/>
      <c r="R21" s="48"/>
      <c r="S21" s="48"/>
      <c r="T21" s="48"/>
      <c r="U21" s="48"/>
      <c r="V21" s="48"/>
      <c r="W21" s="48"/>
      <c r="X21" s="49"/>
      <c r="Y21" s="45"/>
      <c r="Z21" s="49"/>
      <c r="AA21" s="45"/>
    </row>
    <row r="22" spans="1:27" ht="12" customHeight="1">
      <c r="B22" s="39"/>
    </row>
    <row r="23" spans="1:27" ht="12" customHeight="1">
      <c r="B23" s="152"/>
      <c r="C23" s="152"/>
      <c r="D23" s="152"/>
      <c r="E23" s="152"/>
      <c r="F23" s="152"/>
      <c r="G23" s="152"/>
      <c r="H23" s="152"/>
      <c r="I23" s="152"/>
      <c r="J23" s="152"/>
      <c r="K23" s="152"/>
      <c r="L23" s="152"/>
      <c r="M23" s="152"/>
      <c r="N23" s="152"/>
      <c r="O23" s="152"/>
      <c r="P23" s="152"/>
      <c r="Q23" s="152"/>
      <c r="R23" s="152"/>
      <c r="S23" s="152"/>
      <c r="T23" s="152"/>
      <c r="U23" s="152"/>
      <c r="V23" s="152"/>
      <c r="W23" s="152"/>
    </row>
    <row r="24" spans="1:27" ht="15.5">
      <c r="B24" s="143" t="s">
        <v>68</v>
      </c>
      <c r="C24" t="s">
        <v>310</v>
      </c>
      <c r="D24" s="152"/>
      <c r="E24" s="152"/>
      <c r="F24" s="152"/>
      <c r="G24" s="152"/>
      <c r="H24" s="152"/>
      <c r="I24" s="143" t="s">
        <v>68</v>
      </c>
      <c r="J24" t="s">
        <v>310</v>
      </c>
      <c r="K24" s="152"/>
      <c r="L24" s="152"/>
      <c r="M24" s="152"/>
      <c r="N24" s="152"/>
      <c r="O24" s="143" t="s">
        <v>68</v>
      </c>
      <c r="P24" t="s">
        <v>310</v>
      </c>
      <c r="Q24" s="152"/>
      <c r="R24" s="152"/>
      <c r="S24" s="152"/>
      <c r="T24" s="143" t="s">
        <v>68</v>
      </c>
      <c r="U24" t="s">
        <v>310</v>
      </c>
    </row>
    <row r="26" spans="1:27" ht="12" customHeight="1">
      <c r="A26"/>
      <c r="B26" s="143" t="s">
        <v>481</v>
      </c>
      <c r="C26" s="143" t="s">
        <v>481</v>
      </c>
      <c r="D26"/>
      <c r="E26"/>
      <c r="F26"/>
      <c r="G26"/>
      <c r="H26"/>
      <c r="I26" s="143" t="s">
        <v>426</v>
      </c>
      <c r="J26" s="143" t="s">
        <v>481</v>
      </c>
      <c r="K26"/>
      <c r="L26"/>
      <c r="M26"/>
      <c r="N26"/>
      <c r="O26" s="143" t="s">
        <v>427</v>
      </c>
      <c r="P26" s="143" t="s">
        <v>481</v>
      </c>
      <c r="Q26"/>
      <c r="R26"/>
      <c r="T26" s="143" t="s">
        <v>416</v>
      </c>
      <c r="U26" s="143" t="s">
        <v>481</v>
      </c>
      <c r="Z26"/>
      <c r="AA26"/>
    </row>
    <row r="27" spans="1:27" ht="14.5">
      <c r="A27"/>
      <c r="B27" s="143" t="s">
        <v>419</v>
      </c>
      <c r="C27" t="s">
        <v>291</v>
      </c>
      <c r="D27" t="s">
        <v>300</v>
      </c>
      <c r="E27" t="s">
        <v>471</v>
      </c>
      <c r="F27"/>
      <c r="G27"/>
      <c r="H27"/>
      <c r="I27" s="143" t="s">
        <v>419</v>
      </c>
      <c r="J27" t="s">
        <v>293</v>
      </c>
      <c r="K27" t="s">
        <v>471</v>
      </c>
      <c r="L27"/>
      <c r="M27"/>
      <c r="N27"/>
      <c r="O27" s="143" t="s">
        <v>419</v>
      </c>
      <c r="P27" t="s">
        <v>531</v>
      </c>
      <c r="Q27" t="s">
        <v>471</v>
      </c>
      <c r="R27"/>
      <c r="T27" s="143" t="s">
        <v>419</v>
      </c>
      <c r="U27" t="s">
        <v>471</v>
      </c>
      <c r="Z27"/>
      <c r="AA27"/>
    </row>
    <row r="28" spans="1:27" ht="14.5">
      <c r="A28"/>
      <c r="B28" s="144" t="s">
        <v>483</v>
      </c>
      <c r="C28"/>
      <c r="D28">
        <v>17</v>
      </c>
      <c r="E28">
        <v>17</v>
      </c>
      <c r="F28"/>
      <c r="G28"/>
      <c r="H28"/>
      <c r="I28" s="144" t="s">
        <v>485</v>
      </c>
      <c r="J28">
        <v>7</v>
      </c>
      <c r="K28">
        <v>7</v>
      </c>
      <c r="L28"/>
      <c r="M28"/>
      <c r="N28"/>
      <c r="O28" s="144" t="s">
        <v>483</v>
      </c>
      <c r="P28">
        <v>17</v>
      </c>
      <c r="Q28">
        <v>17</v>
      </c>
      <c r="R28"/>
      <c r="T28" s="144" t="s">
        <v>471</v>
      </c>
      <c r="U28"/>
      <c r="Z28"/>
      <c r="AA28"/>
    </row>
    <row r="29" spans="1:27" ht="14.5">
      <c r="A29"/>
      <c r="B29" s="144" t="s">
        <v>484</v>
      </c>
      <c r="C29"/>
      <c r="D29">
        <v>5</v>
      </c>
      <c r="E29">
        <v>5</v>
      </c>
      <c r="F29"/>
      <c r="G29"/>
      <c r="H29"/>
      <c r="I29" s="144" t="s">
        <v>486</v>
      </c>
      <c r="J29">
        <v>4</v>
      </c>
      <c r="K29">
        <v>4</v>
      </c>
      <c r="L29"/>
      <c r="M29"/>
      <c r="N29"/>
      <c r="O29" s="144" t="s">
        <v>484</v>
      </c>
      <c r="P29">
        <v>5</v>
      </c>
      <c r="Q29">
        <v>5</v>
      </c>
      <c r="R29"/>
      <c r="T29"/>
      <c r="U29"/>
      <c r="Z29"/>
      <c r="AA29"/>
    </row>
    <row r="30" spans="1:27" ht="14.5">
      <c r="A30"/>
      <c r="B30" s="144" t="s">
        <v>485</v>
      </c>
      <c r="C30">
        <v>8</v>
      </c>
      <c r="D30">
        <v>11</v>
      </c>
      <c r="E30">
        <v>19</v>
      </c>
      <c r="F30"/>
      <c r="G30"/>
      <c r="H30"/>
      <c r="I30" s="144" t="s">
        <v>487</v>
      </c>
      <c r="J30">
        <v>1</v>
      </c>
      <c r="K30">
        <v>1</v>
      </c>
      <c r="L30"/>
      <c r="M30"/>
      <c r="N30"/>
      <c r="O30" s="144" t="s">
        <v>485</v>
      </c>
      <c r="P30">
        <v>11</v>
      </c>
      <c r="Q30">
        <v>11</v>
      </c>
      <c r="R30"/>
      <c r="T30"/>
      <c r="U30"/>
      <c r="Z30"/>
      <c r="AA30"/>
    </row>
    <row r="31" spans="1:27" ht="14.5">
      <c r="A31"/>
      <c r="B31" s="144" t="s">
        <v>486</v>
      </c>
      <c r="C31">
        <v>4</v>
      </c>
      <c r="D31">
        <v>12</v>
      </c>
      <c r="E31">
        <v>16</v>
      </c>
      <c r="F31"/>
      <c r="G31"/>
      <c r="H31"/>
      <c r="I31" s="144" t="s">
        <v>488</v>
      </c>
      <c r="J31">
        <v>10</v>
      </c>
      <c r="K31">
        <v>10</v>
      </c>
      <c r="L31"/>
      <c r="M31"/>
      <c r="N31"/>
      <c r="O31" s="144" t="s">
        <v>486</v>
      </c>
      <c r="P31">
        <v>12</v>
      </c>
      <c r="Q31">
        <v>12</v>
      </c>
      <c r="R31"/>
      <c r="T31"/>
      <c r="U31"/>
      <c r="Z31"/>
      <c r="AA31"/>
    </row>
    <row r="32" spans="1:27" ht="14.5">
      <c r="A32"/>
      <c r="B32" s="144" t="s">
        <v>487</v>
      </c>
      <c r="C32">
        <v>1</v>
      </c>
      <c r="D32">
        <v>3</v>
      </c>
      <c r="E32">
        <v>4</v>
      </c>
      <c r="F32"/>
      <c r="G32"/>
      <c r="H32"/>
      <c r="I32" s="144" t="s">
        <v>490</v>
      </c>
      <c r="J32">
        <v>2</v>
      </c>
      <c r="K32">
        <v>2</v>
      </c>
      <c r="L32"/>
      <c r="M32"/>
      <c r="N32"/>
      <c r="O32" s="144" t="s">
        <v>487</v>
      </c>
      <c r="P32">
        <v>3</v>
      </c>
      <c r="Q32">
        <v>3</v>
      </c>
      <c r="R32"/>
      <c r="T32"/>
      <c r="U32"/>
      <c r="Z32"/>
      <c r="AA32"/>
    </row>
    <row r="33" spans="1:27" ht="14.5">
      <c r="A33"/>
      <c r="B33" s="144" t="s">
        <v>488</v>
      </c>
      <c r="C33">
        <v>10</v>
      </c>
      <c r="D33">
        <v>21</v>
      </c>
      <c r="E33">
        <v>31</v>
      </c>
      <c r="F33"/>
      <c r="G33"/>
      <c r="H33"/>
      <c r="I33" s="144" t="s">
        <v>491</v>
      </c>
      <c r="J33">
        <v>1</v>
      </c>
      <c r="K33">
        <v>1</v>
      </c>
      <c r="L33"/>
      <c r="M33"/>
      <c r="N33"/>
      <c r="O33" s="144" t="s">
        <v>488</v>
      </c>
      <c r="P33">
        <v>21</v>
      </c>
      <c r="Q33">
        <v>21</v>
      </c>
      <c r="R33"/>
      <c r="T33"/>
      <c r="U33"/>
      <c r="Z33"/>
      <c r="AA33"/>
    </row>
    <row r="34" spans="1:27" ht="14.5">
      <c r="A34"/>
      <c r="B34" s="144" t="s">
        <v>489</v>
      </c>
      <c r="C34"/>
      <c r="D34">
        <v>1</v>
      </c>
      <c r="E34">
        <v>1</v>
      </c>
      <c r="F34"/>
      <c r="G34"/>
      <c r="H34"/>
      <c r="I34" s="144" t="s">
        <v>492</v>
      </c>
      <c r="J34">
        <v>6</v>
      </c>
      <c r="K34">
        <v>6</v>
      </c>
      <c r="L34"/>
      <c r="M34"/>
      <c r="N34"/>
      <c r="O34" s="144" t="s">
        <v>489</v>
      </c>
      <c r="P34">
        <v>1</v>
      </c>
      <c r="Q34">
        <v>1</v>
      </c>
      <c r="R34"/>
      <c r="T34"/>
      <c r="U34"/>
      <c r="Z34"/>
      <c r="AA34"/>
    </row>
    <row r="35" spans="1:27" ht="14.5">
      <c r="A35"/>
      <c r="B35" s="144" t="s">
        <v>490</v>
      </c>
      <c r="C35">
        <v>2</v>
      </c>
      <c r="D35">
        <v>4</v>
      </c>
      <c r="E35">
        <v>6</v>
      </c>
      <c r="F35"/>
      <c r="G35"/>
      <c r="H35"/>
      <c r="I35" s="144" t="s">
        <v>471</v>
      </c>
      <c r="J35">
        <v>31</v>
      </c>
      <c r="K35">
        <v>31</v>
      </c>
      <c r="L35"/>
      <c r="M35"/>
      <c r="N35"/>
      <c r="O35" s="144" t="s">
        <v>490</v>
      </c>
      <c r="P35">
        <v>4</v>
      </c>
      <c r="Q35">
        <v>4</v>
      </c>
      <c r="R35"/>
      <c r="T35"/>
      <c r="U35"/>
      <c r="Z35"/>
      <c r="AA35"/>
    </row>
    <row r="36" spans="1:27" ht="14.5">
      <c r="A36"/>
      <c r="B36" s="144" t="s">
        <v>491</v>
      </c>
      <c r="C36">
        <v>1</v>
      </c>
      <c r="D36"/>
      <c r="E36">
        <v>1</v>
      </c>
      <c r="F36"/>
      <c r="G36"/>
      <c r="H36"/>
      <c r="I36"/>
      <c r="J36"/>
      <c r="K36"/>
      <c r="L36"/>
      <c r="M36"/>
      <c r="N36"/>
      <c r="O36" s="144" t="s">
        <v>492</v>
      </c>
      <c r="P36">
        <v>5</v>
      </c>
      <c r="Q36">
        <v>5</v>
      </c>
      <c r="R36"/>
      <c r="T36"/>
      <c r="U36"/>
      <c r="Z36"/>
      <c r="AA36"/>
    </row>
    <row r="37" spans="1:27" ht="14.5">
      <c r="A37"/>
      <c r="B37" s="144" t="s">
        <v>492</v>
      </c>
      <c r="C37">
        <v>6</v>
      </c>
      <c r="D37">
        <v>5</v>
      </c>
      <c r="E37">
        <v>11</v>
      </c>
      <c r="F37"/>
      <c r="G37"/>
      <c r="H37"/>
      <c r="I37"/>
      <c r="J37"/>
      <c r="K37"/>
      <c r="L37"/>
      <c r="M37"/>
      <c r="N37"/>
      <c r="O37" s="144" t="s">
        <v>471</v>
      </c>
      <c r="P37">
        <v>79</v>
      </c>
      <c r="Q37">
        <v>79</v>
      </c>
      <c r="R37"/>
      <c r="T37"/>
      <c r="U37"/>
      <c r="Z37"/>
      <c r="AA37"/>
    </row>
    <row r="38" spans="1:27" ht="14.5">
      <c r="A38"/>
      <c r="B38" s="144" t="s">
        <v>471</v>
      </c>
      <c r="C38">
        <v>32</v>
      </c>
      <c r="D38">
        <v>79</v>
      </c>
      <c r="E38">
        <v>111</v>
      </c>
      <c r="F38"/>
      <c r="G38"/>
      <c r="H38"/>
      <c r="I38"/>
      <c r="J38"/>
      <c r="K38"/>
      <c r="L38"/>
      <c r="M38"/>
      <c r="N38"/>
      <c r="O38"/>
      <c r="P38"/>
      <c r="Q38"/>
      <c r="R38"/>
      <c r="S38"/>
      <c r="T38"/>
      <c r="U38"/>
    </row>
    <row r="39" spans="1:27" ht="14.5">
      <c r="A39"/>
      <c r="B39"/>
      <c r="C39"/>
      <c r="D39"/>
      <c r="E39"/>
      <c r="F39"/>
      <c r="G39"/>
      <c r="H39"/>
      <c r="I39"/>
      <c r="J39"/>
      <c r="L39" s="144"/>
      <c r="M39" s="144"/>
      <c r="N39"/>
      <c r="O39"/>
      <c r="P39"/>
      <c r="Q39"/>
      <c r="R39"/>
      <c r="S39"/>
      <c r="T39"/>
      <c r="U39"/>
      <c r="V39"/>
      <c r="W39"/>
      <c r="X39"/>
      <c r="Y39"/>
    </row>
    <row r="40" spans="1:27" ht="14.5">
      <c r="A40"/>
      <c r="B40"/>
      <c r="C40"/>
      <c r="D40"/>
      <c r="E40"/>
      <c r="F40"/>
      <c r="G40"/>
      <c r="H40"/>
      <c r="I40"/>
      <c r="J40"/>
      <c r="L40" s="144"/>
      <c r="M40" s="144"/>
      <c r="N40"/>
      <c r="O40"/>
      <c r="P40"/>
      <c r="Q40"/>
      <c r="R40"/>
      <c r="S40"/>
      <c r="T40"/>
      <c r="U40"/>
      <c r="V40"/>
    </row>
    <row r="41" spans="1:27" ht="14.5">
      <c r="A41"/>
      <c r="B41"/>
      <c r="C41"/>
      <c r="D41"/>
      <c r="E41"/>
      <c r="F41"/>
      <c r="G41"/>
      <c r="H41"/>
      <c r="I41"/>
      <c r="J41"/>
      <c r="L41" s="144"/>
      <c r="M41" s="144"/>
      <c r="N41"/>
      <c r="O41"/>
      <c r="P41"/>
      <c r="Q41"/>
      <c r="R41"/>
      <c r="S41"/>
      <c r="T41"/>
      <c r="U41"/>
      <c r="V41"/>
    </row>
    <row r="42" spans="1:27" ht="14.5">
      <c r="A42"/>
      <c r="B42"/>
      <c r="C42"/>
      <c r="D42"/>
      <c r="E42"/>
      <c r="F42"/>
      <c r="G42"/>
      <c r="H42"/>
      <c r="I42"/>
      <c r="J42"/>
      <c r="L42"/>
      <c r="M42"/>
      <c r="N42"/>
      <c r="O42"/>
      <c r="P42"/>
      <c r="Q42"/>
      <c r="R42"/>
      <c r="T42"/>
      <c r="U42"/>
      <c r="V42"/>
    </row>
    <row r="43" spans="1:27" ht="14.5">
      <c r="A43"/>
      <c r="B43"/>
      <c r="C43"/>
      <c r="D43"/>
      <c r="E43"/>
      <c r="F43"/>
      <c r="G43"/>
      <c r="H43"/>
      <c r="I43"/>
      <c r="J43"/>
      <c r="L43"/>
      <c r="M43"/>
      <c r="N43"/>
      <c r="O43"/>
      <c r="P43"/>
      <c r="Q43"/>
      <c r="R43"/>
      <c r="T43"/>
      <c r="U43"/>
      <c r="V43"/>
    </row>
    <row r="44" spans="1:27" ht="14.5">
      <c r="A44"/>
      <c r="B44"/>
      <c r="C44"/>
      <c r="D44"/>
      <c r="E44"/>
      <c r="F44"/>
      <c r="G44"/>
      <c r="H44"/>
      <c r="I44"/>
      <c r="J44"/>
      <c r="L44"/>
      <c r="M44"/>
      <c r="N44"/>
      <c r="O44"/>
      <c r="P44"/>
      <c r="Q44"/>
      <c r="R44"/>
      <c r="T44"/>
      <c r="U44"/>
      <c r="V44"/>
    </row>
    <row r="45" spans="1:27" ht="14.5">
      <c r="A45"/>
      <c r="B45"/>
      <c r="C45"/>
      <c r="D45"/>
      <c r="E45"/>
      <c r="F45"/>
      <c r="G45"/>
      <c r="H45"/>
      <c r="I45"/>
      <c r="J45"/>
      <c r="L45"/>
      <c r="M45"/>
      <c r="N45"/>
      <c r="O45"/>
      <c r="P45"/>
      <c r="Q45"/>
      <c r="R45"/>
      <c r="T45"/>
      <c r="U45"/>
      <c r="V45"/>
    </row>
    <row r="46" spans="1:27" ht="14.5">
      <c r="A46"/>
      <c r="B46"/>
      <c r="C46"/>
      <c r="D46"/>
      <c r="E46"/>
      <c r="F46"/>
      <c r="G46"/>
      <c r="H46"/>
      <c r="I46"/>
      <c r="J46"/>
      <c r="L46"/>
      <c r="M46"/>
      <c r="N46"/>
      <c r="O46"/>
      <c r="P46"/>
      <c r="Q46"/>
      <c r="R46"/>
      <c r="T46"/>
      <c r="U46"/>
      <c r="V46"/>
    </row>
    <row r="47" spans="1:27" ht="14.5">
      <c r="A47"/>
      <c r="B47"/>
      <c r="C47"/>
      <c r="D47"/>
      <c r="E47"/>
      <c r="F47"/>
      <c r="G47"/>
      <c r="H47"/>
      <c r="I47"/>
      <c r="J47"/>
      <c r="T47"/>
      <c r="U47"/>
      <c r="V47"/>
    </row>
    <row r="48" spans="1:27" ht="14.5">
      <c r="A48"/>
      <c r="B48"/>
      <c r="C48"/>
      <c r="D48"/>
      <c r="E48"/>
      <c r="F48"/>
      <c r="G48"/>
      <c r="H48"/>
      <c r="I48"/>
      <c r="J48"/>
      <c r="T48"/>
      <c r="U48"/>
      <c r="V48"/>
    </row>
    <row r="49" spans="1:23" ht="14.5">
      <c r="A49"/>
      <c r="B49"/>
      <c r="C49"/>
      <c r="D49"/>
      <c r="E49"/>
      <c r="F49"/>
      <c r="G49"/>
      <c r="H49"/>
      <c r="I49"/>
      <c r="J49"/>
      <c r="T49"/>
      <c r="U49"/>
      <c r="V49"/>
    </row>
    <row r="50" spans="1:23" ht="14.5">
      <c r="A50"/>
      <c r="B50"/>
      <c r="C50"/>
      <c r="D50"/>
      <c r="E50"/>
      <c r="F50"/>
      <c r="G50"/>
      <c r="H50"/>
      <c r="I50"/>
      <c r="J50"/>
    </row>
    <row r="51" spans="1:23" ht="14.5">
      <c r="A51"/>
      <c r="B51"/>
      <c r="C51"/>
      <c r="D51"/>
      <c r="E51"/>
      <c r="F51"/>
      <c r="G51"/>
      <c r="H51"/>
      <c r="I51"/>
      <c r="J51"/>
    </row>
    <row r="52" spans="1:23" ht="14.5">
      <c r="A52"/>
      <c r="B52"/>
      <c r="C52"/>
      <c r="D52"/>
      <c r="E52"/>
      <c r="F52"/>
      <c r="G52"/>
      <c r="H52"/>
      <c r="I52"/>
      <c r="J52"/>
    </row>
    <row r="53" spans="1:23" ht="14.5">
      <c r="A53"/>
      <c r="B53"/>
      <c r="C53"/>
      <c r="D53"/>
      <c r="E53"/>
      <c r="F53"/>
      <c r="G53"/>
      <c r="H53"/>
      <c r="I53"/>
      <c r="J53"/>
    </row>
    <row r="54" spans="1:23" ht="14.5">
      <c r="A54"/>
      <c r="B54"/>
      <c r="C54"/>
      <c r="D54"/>
      <c r="E54"/>
      <c r="F54"/>
      <c r="G54"/>
      <c r="H54"/>
      <c r="I54"/>
      <c r="J54"/>
    </row>
    <row r="55" spans="1:23" ht="14.5">
      <c r="A55"/>
      <c r="B55"/>
      <c r="C55"/>
      <c r="D55"/>
      <c r="E55"/>
      <c r="F55"/>
      <c r="G55"/>
      <c r="H55"/>
      <c r="I55"/>
      <c r="J55"/>
    </row>
    <row r="56" spans="1:23" ht="12" customHeight="1">
      <c r="A56"/>
    </row>
    <row r="57" spans="1:23" ht="12" customHeight="1">
      <c r="A57"/>
    </row>
    <row r="58" spans="1:23" ht="12" customHeight="1">
      <c r="A58"/>
    </row>
    <row r="59" spans="1:23" ht="12" customHeight="1">
      <c r="A59"/>
    </row>
    <row r="60" spans="1:23" ht="12" customHeight="1">
      <c r="A60"/>
    </row>
    <row r="61" spans="1:23" ht="12" customHeight="1">
      <c r="A61"/>
    </row>
    <row r="62" spans="1:23" ht="12" customHeight="1">
      <c r="A62"/>
      <c r="B62" s="183" t="s">
        <v>285</v>
      </c>
      <c r="C62" s="183"/>
      <c r="D62" s="183"/>
      <c r="E62" s="183"/>
      <c r="F62" s="183"/>
      <c r="G62" s="183"/>
      <c r="H62" s="183"/>
      <c r="I62" s="183"/>
      <c r="J62" s="183"/>
      <c r="K62" s="183"/>
      <c r="L62" s="183"/>
      <c r="M62" s="183"/>
      <c r="N62" s="183"/>
      <c r="O62" s="183"/>
      <c r="P62" s="183"/>
      <c r="Q62" s="183"/>
      <c r="R62" s="183"/>
      <c r="S62" s="183"/>
      <c r="T62" s="183"/>
      <c r="U62" s="183"/>
      <c r="V62" s="183"/>
      <c r="W62" s="183"/>
    </row>
    <row r="63" spans="1:23" ht="12" customHeight="1">
      <c r="A63"/>
      <c r="B63" s="183"/>
      <c r="C63" s="183"/>
      <c r="D63" s="183"/>
      <c r="E63" s="183"/>
      <c r="F63" s="183"/>
      <c r="G63" s="183"/>
      <c r="H63" s="183"/>
      <c r="I63" s="183"/>
      <c r="J63" s="183"/>
      <c r="K63" s="183"/>
      <c r="L63" s="183"/>
      <c r="M63" s="183"/>
      <c r="N63" s="183"/>
      <c r="O63" s="183"/>
      <c r="P63" s="183"/>
      <c r="Q63" s="183"/>
      <c r="R63" s="183"/>
      <c r="S63" s="183"/>
      <c r="T63" s="183"/>
      <c r="U63" s="183"/>
      <c r="V63" s="183"/>
      <c r="W63" s="183"/>
    </row>
    <row r="64" spans="1:23" ht="12" customHeight="1">
      <c r="B64" s="183"/>
      <c r="C64" s="183"/>
      <c r="D64" s="183"/>
      <c r="E64" s="183"/>
      <c r="F64" s="183"/>
      <c r="G64" s="183"/>
      <c r="H64" s="183"/>
      <c r="I64" s="183"/>
      <c r="J64" s="183"/>
      <c r="K64" s="183"/>
      <c r="L64" s="183"/>
      <c r="M64" s="183"/>
      <c r="N64" s="183"/>
      <c r="O64" s="183"/>
      <c r="P64" s="183"/>
      <c r="Q64" s="183"/>
      <c r="R64" s="183"/>
      <c r="S64" s="183"/>
      <c r="T64" s="183"/>
      <c r="U64" s="183"/>
      <c r="V64" s="183"/>
      <c r="W64" s="183"/>
    </row>
    <row r="65" spans="2:23" ht="12" customHeight="1">
      <c r="B65" s="183"/>
      <c r="C65" s="183"/>
      <c r="D65" s="183"/>
      <c r="E65" s="183"/>
      <c r="F65" s="183"/>
      <c r="G65" s="183"/>
      <c r="H65" s="183"/>
      <c r="I65" s="183"/>
      <c r="J65" s="183"/>
      <c r="K65" s="183"/>
      <c r="L65" s="183"/>
      <c r="M65" s="183"/>
      <c r="N65" s="183"/>
      <c r="O65" s="183"/>
      <c r="P65" s="183"/>
      <c r="Q65" s="183"/>
      <c r="R65" s="183"/>
      <c r="S65" s="183"/>
      <c r="T65" s="183"/>
      <c r="U65" s="183"/>
      <c r="V65" s="183"/>
      <c r="W65" s="183"/>
    </row>
    <row r="66" spans="2:23" ht="12" customHeight="1">
      <c r="B66" s="183"/>
      <c r="C66" s="183"/>
      <c r="D66" s="183"/>
      <c r="E66" s="183"/>
      <c r="F66" s="183"/>
      <c r="G66" s="183"/>
      <c r="H66" s="183"/>
      <c r="I66" s="183"/>
      <c r="J66" s="183"/>
      <c r="K66" s="183"/>
      <c r="L66" s="183"/>
      <c r="M66" s="183"/>
      <c r="N66" s="183"/>
      <c r="O66" s="183"/>
      <c r="P66" s="183"/>
      <c r="Q66" s="183"/>
      <c r="R66" s="183"/>
      <c r="S66" s="183"/>
      <c r="T66" s="183"/>
      <c r="U66" s="183"/>
      <c r="V66" s="183"/>
      <c r="W66" s="183"/>
    </row>
    <row r="67" spans="2:23" ht="12" customHeight="1">
      <c r="B67" s="183"/>
      <c r="C67" s="183"/>
      <c r="D67" s="183"/>
      <c r="E67" s="183"/>
      <c r="F67" s="183"/>
      <c r="G67" s="183"/>
      <c r="H67" s="183"/>
      <c r="I67" s="183"/>
      <c r="J67" s="183"/>
      <c r="K67" s="183"/>
      <c r="L67" s="183"/>
      <c r="M67" s="183"/>
      <c r="N67" s="183"/>
      <c r="O67" s="183"/>
      <c r="P67" s="183"/>
      <c r="Q67" s="183"/>
      <c r="R67" s="183"/>
      <c r="S67" s="183"/>
      <c r="T67" s="183"/>
      <c r="U67" s="183"/>
      <c r="V67" s="183"/>
      <c r="W67" s="183"/>
    </row>
  </sheetData>
  <sheetProtection sort="0" autoFilter="0" pivotTables="0"/>
  <mergeCells count="2">
    <mergeCell ref="B62:W67"/>
    <mergeCell ref="A19:J20"/>
  </mergeCells>
  <pageMargins left="0.7" right="0.7" top="0.75" bottom="0.75" header="0.3" footer="0.3"/>
  <pageSetup paperSize="9"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A4C11-B243-4F41-991C-1BF971B6F614}">
  <sheetPr>
    <tabColor rgb="FFDFEAF1"/>
  </sheetPr>
  <dimension ref="A1:AO64"/>
  <sheetViews>
    <sheetView showGridLines="0" topLeftCell="A16" zoomScale="90" zoomScaleNormal="90" workbookViewId="0">
      <selection activeCell="U45" sqref="U45"/>
    </sheetView>
  </sheetViews>
  <sheetFormatPr baseColWidth="10" defaultColWidth="0" defaultRowHeight="12" customHeight="1"/>
  <cols>
    <col min="1" max="1" width="7.54296875" style="39" customWidth="1"/>
    <col min="2" max="2" width="24.26953125" style="45" bestFit="1" customWidth="1"/>
    <col min="3" max="3" width="13.36328125" style="39" bestFit="1" customWidth="1"/>
    <col min="4" max="4" width="5.453125" style="39" bestFit="1" customWidth="1"/>
    <col min="5" max="7" width="11.81640625" style="39" bestFit="1" customWidth="1"/>
    <col min="8" max="8" width="13.90625" style="39" bestFit="1" customWidth="1"/>
    <col min="9" max="9" width="24.26953125" style="39" bestFit="1" customWidth="1"/>
    <col min="10" max="10" width="13.36328125" style="39" bestFit="1" customWidth="1"/>
    <col min="11" max="11" width="11.81640625" style="39" bestFit="1" customWidth="1"/>
    <col min="12" max="12" width="15.90625" style="39" bestFit="1" customWidth="1"/>
    <col min="13" max="14" width="16.36328125" style="39" customWidth="1"/>
    <col min="15" max="15" width="24.26953125" style="39" bestFit="1" customWidth="1"/>
    <col min="16" max="16" width="13.7265625" style="39" bestFit="1" customWidth="1"/>
    <col min="17" max="17" width="11.81640625" style="39" bestFit="1" customWidth="1"/>
    <col min="18" max="18" width="11.81640625" style="39" customWidth="1"/>
    <col min="19" max="19" width="16.36328125" style="39" customWidth="1"/>
    <col min="20" max="20" width="24.26953125" style="39" bestFit="1" customWidth="1"/>
    <col min="21" max="21" width="13.36328125" style="39" bestFit="1" customWidth="1"/>
    <col min="22" max="22" width="14.08984375" style="39" customWidth="1"/>
    <col min="23" max="23" width="7.36328125" style="39" bestFit="1" customWidth="1"/>
    <col min="24" max="24" width="25.54296875" style="39" hidden="1" customWidth="1"/>
    <col min="25" max="25" width="20.54296875" style="39" hidden="1" customWidth="1"/>
    <col min="26" max="26" width="20.90625" style="39" hidden="1" customWidth="1"/>
    <col min="27" max="27" width="19" style="39" hidden="1" customWidth="1"/>
    <col min="28" max="28" width="18.6328125" style="39" hidden="1" customWidth="1"/>
    <col min="29" max="29" width="23.453125" style="39" hidden="1" customWidth="1"/>
    <col min="30" max="30" width="18.6328125" style="39" hidden="1" customWidth="1"/>
    <col min="31" max="41" width="23.453125" style="39" hidden="1" customWidth="1"/>
    <col min="42" max="16384" width="11.453125" style="39" hidden="1"/>
  </cols>
  <sheetData>
    <row r="1" spans="8:27" ht="11.5"/>
    <row r="2" spans="8:27" ht="11.5"/>
    <row r="3" spans="8:27" ht="11.5"/>
    <row r="4" spans="8:27" ht="11.5"/>
    <row r="5" spans="8:27" ht="11.5"/>
    <row r="6" spans="8:27" ht="11.5"/>
    <row r="7" spans="8:27" ht="11.5"/>
    <row r="8" spans="8:27" ht="11.5"/>
    <row r="9" spans="8:27" ht="11.5"/>
    <row r="10" spans="8:27" ht="11.5"/>
    <row r="11" spans="8:27" ht="11.5"/>
    <row r="12" spans="8:27" ht="11.5"/>
    <row r="13" spans="8:27" ht="11.5"/>
    <row r="14" spans="8:27" ht="11.5"/>
    <row r="15" spans="8:27" ht="11.25" customHeight="1">
      <c r="H15" s="45"/>
      <c r="I15" s="45"/>
      <c r="J15" s="46"/>
      <c r="K15" s="46"/>
      <c r="L15" s="46"/>
      <c r="M15" s="46"/>
      <c r="N15" s="46"/>
      <c r="O15" s="46"/>
      <c r="P15" s="46"/>
      <c r="Q15" s="46"/>
      <c r="R15" s="46"/>
      <c r="S15" s="46"/>
      <c r="T15" s="46"/>
      <c r="U15" s="46"/>
      <c r="V15" s="46"/>
      <c r="W15" s="46"/>
      <c r="X15" s="47"/>
      <c r="Y15" s="45"/>
      <c r="Z15" s="47"/>
      <c r="AA15" s="45"/>
    </row>
    <row r="16" spans="8:27" ht="11.5">
      <c r="H16" s="45"/>
      <c r="I16" s="45"/>
      <c r="J16" s="48"/>
      <c r="K16" s="48"/>
      <c r="L16" s="48"/>
      <c r="M16" s="48"/>
      <c r="N16" s="48"/>
      <c r="O16" s="48"/>
      <c r="P16" s="48"/>
      <c r="Q16" s="48"/>
      <c r="R16" s="48"/>
      <c r="S16" s="48"/>
      <c r="T16" s="48"/>
      <c r="U16" s="48"/>
      <c r="V16" s="48"/>
      <c r="W16" s="48"/>
      <c r="X16" s="49"/>
      <c r="Y16" s="45"/>
      <c r="Z16" s="49"/>
      <c r="AA16" s="45"/>
    </row>
    <row r="17" spans="1:27" ht="11.5">
      <c r="H17" s="45"/>
      <c r="I17" s="45"/>
      <c r="J17" s="48"/>
      <c r="K17" s="48"/>
      <c r="L17" s="48"/>
      <c r="M17" s="48"/>
      <c r="N17" s="48"/>
      <c r="O17" s="48"/>
      <c r="P17" s="48"/>
      <c r="Q17" s="48"/>
      <c r="R17" s="48"/>
      <c r="S17" s="48"/>
      <c r="T17" s="48"/>
      <c r="U17" s="48"/>
      <c r="V17" s="48"/>
      <c r="W17" s="48"/>
      <c r="X17" s="49"/>
      <c r="Y17" s="45"/>
      <c r="Z17" s="49"/>
      <c r="AA17" s="45"/>
    </row>
    <row r="18" spans="1:27" ht="12" customHeight="1">
      <c r="A18" s="50"/>
      <c r="B18" s="50"/>
      <c r="C18" s="50"/>
      <c r="D18" s="50"/>
      <c r="E18" s="50"/>
      <c r="F18" s="50"/>
      <c r="G18" s="50"/>
      <c r="H18" s="45"/>
      <c r="I18" s="45"/>
      <c r="J18" s="48"/>
      <c r="K18" s="48"/>
      <c r="L18" s="48"/>
      <c r="M18" s="48"/>
      <c r="N18" s="48"/>
      <c r="O18" s="48"/>
      <c r="P18" s="48"/>
      <c r="Q18" s="48"/>
      <c r="R18" s="48"/>
      <c r="S18" s="48"/>
      <c r="T18" s="48"/>
      <c r="U18" s="48"/>
      <c r="V18" s="48"/>
      <c r="W18" s="48"/>
      <c r="X18" s="49"/>
      <c r="Y18" s="45"/>
      <c r="Z18" s="49"/>
      <c r="AA18" s="45"/>
    </row>
    <row r="19" spans="1:27" ht="12" customHeight="1">
      <c r="A19" s="169" t="s">
        <v>15</v>
      </c>
      <c r="B19" s="169"/>
      <c r="C19" s="169"/>
      <c r="D19" s="169"/>
      <c r="E19" s="169"/>
      <c r="F19" s="169"/>
      <c r="G19" s="169"/>
      <c r="H19" s="169"/>
      <c r="I19" s="169"/>
      <c r="J19" s="169"/>
      <c r="K19" s="55"/>
      <c r="L19" s="55"/>
      <c r="M19" s="55"/>
      <c r="N19" s="55"/>
      <c r="O19" s="55"/>
      <c r="P19" s="55"/>
      <c r="Q19" s="55"/>
      <c r="R19" s="55"/>
      <c r="S19" s="55"/>
      <c r="T19" s="55"/>
      <c r="U19" s="55"/>
      <c r="V19" s="55"/>
      <c r="W19" s="55"/>
      <c r="X19" s="49"/>
      <c r="Y19" s="45"/>
      <c r="Z19" s="49"/>
      <c r="AA19" s="45"/>
    </row>
    <row r="20" spans="1:27" ht="12.75" customHeight="1" thickBot="1">
      <c r="A20" s="170"/>
      <c r="B20" s="170"/>
      <c r="C20" s="170"/>
      <c r="D20" s="170"/>
      <c r="E20" s="170"/>
      <c r="F20" s="170"/>
      <c r="G20" s="170"/>
      <c r="H20" s="170"/>
      <c r="I20" s="170"/>
      <c r="J20" s="170"/>
      <c r="K20" s="55"/>
      <c r="L20" s="55"/>
      <c r="M20" s="55"/>
      <c r="N20" s="55"/>
      <c r="O20" s="55"/>
      <c r="P20" s="55"/>
      <c r="Q20" s="55"/>
      <c r="R20" s="55"/>
      <c r="S20" s="55"/>
      <c r="T20" s="55"/>
      <c r="U20" s="55"/>
      <c r="V20" s="55"/>
      <c r="W20" s="55"/>
      <c r="X20" s="49"/>
      <c r="Y20" s="45"/>
      <c r="Z20" s="49"/>
      <c r="AA20" s="45"/>
    </row>
    <row r="21" spans="1:27" ht="11.5">
      <c r="H21" s="45"/>
      <c r="I21" s="45"/>
      <c r="J21" s="48"/>
      <c r="K21" s="48"/>
      <c r="L21" s="48"/>
      <c r="M21" s="48"/>
      <c r="N21" s="48"/>
      <c r="O21" s="48"/>
      <c r="P21" s="48"/>
      <c r="Q21" s="48"/>
      <c r="R21" s="48"/>
      <c r="S21" s="48"/>
      <c r="T21" s="48"/>
      <c r="U21" s="48"/>
      <c r="V21" s="48"/>
      <c r="W21" s="48"/>
      <c r="X21" s="49"/>
      <c r="Y21" s="45"/>
      <c r="Z21" s="49"/>
      <c r="AA21" s="45"/>
    </row>
    <row r="22" spans="1:27" ht="11.5">
      <c r="H22" s="45"/>
      <c r="I22" s="45"/>
      <c r="J22" s="48"/>
      <c r="K22" s="48"/>
      <c r="L22" s="48"/>
      <c r="M22" s="48"/>
      <c r="N22" s="48"/>
      <c r="O22" s="48"/>
      <c r="P22" s="48"/>
      <c r="Q22" s="48"/>
      <c r="R22" s="48"/>
      <c r="S22" s="48"/>
      <c r="T22" s="48"/>
      <c r="U22" s="48"/>
      <c r="V22" s="48"/>
      <c r="W22" s="48"/>
      <c r="X22" s="49"/>
      <c r="Y22" s="45"/>
      <c r="Z22" s="49"/>
      <c r="AA22" s="45"/>
    </row>
    <row r="25" spans="1:27" ht="11.5">
      <c r="B25" s="39"/>
    </row>
    <row r="26" spans="1:27" ht="15.5">
      <c r="B26" s="143" t="s">
        <v>68</v>
      </c>
      <c r="C26" t="s">
        <v>290</v>
      </c>
      <c r="D26" s="152"/>
      <c r="E26" s="152"/>
      <c r="F26" s="152"/>
      <c r="G26" s="152"/>
      <c r="H26" s="152"/>
      <c r="I26" s="143" t="s">
        <v>68</v>
      </c>
      <c r="J26" t="s">
        <v>290</v>
      </c>
      <c r="K26" s="152"/>
      <c r="L26" s="152"/>
      <c r="M26" s="152"/>
      <c r="N26" s="152"/>
      <c r="O26" s="143" t="s">
        <v>68</v>
      </c>
      <c r="P26" t="s">
        <v>290</v>
      </c>
      <c r="Q26" s="152"/>
      <c r="R26" s="152"/>
      <c r="S26" s="152"/>
      <c r="T26" s="143" t="s">
        <v>68</v>
      </c>
      <c r="U26" t="s">
        <v>290</v>
      </c>
    </row>
    <row r="27" spans="1:27" ht="11.5"/>
    <row r="28" spans="1:27" ht="14.5">
      <c r="B28" s="143" t="s">
        <v>481</v>
      </c>
      <c r="C28" s="143" t="s">
        <v>481</v>
      </c>
      <c r="D28"/>
      <c r="E28"/>
      <c r="F28"/>
      <c r="G28"/>
      <c r="H28"/>
      <c r="I28" s="143" t="s">
        <v>426</v>
      </c>
      <c r="J28" s="143" t="s">
        <v>481</v>
      </c>
      <c r="K28"/>
      <c r="L28"/>
      <c r="M28"/>
      <c r="N28"/>
      <c r="O28" s="143" t="s">
        <v>427</v>
      </c>
      <c r="P28" s="143" t="s">
        <v>481</v>
      </c>
      <c r="Q28"/>
      <c r="R28"/>
      <c r="T28" s="143" t="s">
        <v>416</v>
      </c>
      <c r="U28" s="143" t="s">
        <v>481</v>
      </c>
    </row>
    <row r="29" spans="1:27" ht="14.5">
      <c r="B29" s="143" t="s">
        <v>419</v>
      </c>
      <c r="C29" t="s">
        <v>291</v>
      </c>
      <c r="D29" t="s">
        <v>300</v>
      </c>
      <c r="E29" t="s">
        <v>471</v>
      </c>
      <c r="F29"/>
      <c r="G29"/>
      <c r="H29"/>
      <c r="I29" s="143" t="s">
        <v>419</v>
      </c>
      <c r="J29" t="s">
        <v>293</v>
      </c>
      <c r="K29" t="s">
        <v>471</v>
      </c>
      <c r="L29"/>
      <c r="M29"/>
      <c r="N29"/>
      <c r="O29" s="143" t="s">
        <v>419</v>
      </c>
      <c r="P29" t="s">
        <v>531</v>
      </c>
      <c r="Q29" t="s">
        <v>471</v>
      </c>
      <c r="R29"/>
      <c r="T29" s="143" t="s">
        <v>419</v>
      </c>
      <c r="U29" t="s">
        <v>471</v>
      </c>
    </row>
    <row r="30" spans="1:27" ht="14.5">
      <c r="B30" s="144" t="s">
        <v>483</v>
      </c>
      <c r="C30">
        <v>3</v>
      </c>
      <c r="D30">
        <v>15</v>
      </c>
      <c r="E30">
        <v>18</v>
      </c>
      <c r="F30"/>
      <c r="G30"/>
      <c r="H30"/>
      <c r="I30" s="144" t="s">
        <v>483</v>
      </c>
      <c r="J30">
        <v>3</v>
      </c>
      <c r="K30">
        <v>3</v>
      </c>
      <c r="L30"/>
      <c r="M30"/>
      <c r="N30"/>
      <c r="O30" s="144" t="s">
        <v>483</v>
      </c>
      <c r="P30">
        <v>15</v>
      </c>
      <c r="Q30">
        <v>15</v>
      </c>
      <c r="R30"/>
      <c r="T30" s="144" t="s">
        <v>471</v>
      </c>
      <c r="U30"/>
    </row>
    <row r="31" spans="1:27" ht="14.5">
      <c r="B31" s="144" t="s">
        <v>484</v>
      </c>
      <c r="C31">
        <v>20</v>
      </c>
      <c r="D31">
        <v>26</v>
      </c>
      <c r="E31">
        <v>46</v>
      </c>
      <c r="F31"/>
      <c r="G31"/>
      <c r="H31"/>
      <c r="I31" s="144" t="s">
        <v>484</v>
      </c>
      <c r="J31">
        <v>20</v>
      </c>
      <c r="K31">
        <v>20</v>
      </c>
      <c r="L31"/>
      <c r="M31"/>
      <c r="N31"/>
      <c r="O31" s="144" t="s">
        <v>484</v>
      </c>
      <c r="P31">
        <v>26</v>
      </c>
      <c r="Q31">
        <v>26</v>
      </c>
      <c r="R31"/>
      <c r="T31"/>
      <c r="U31"/>
    </row>
    <row r="32" spans="1:27" ht="14.5">
      <c r="B32" s="144" t="s">
        <v>485</v>
      </c>
      <c r="C32">
        <v>52</v>
      </c>
      <c r="D32">
        <v>28</v>
      </c>
      <c r="E32">
        <v>80</v>
      </c>
      <c r="F32"/>
      <c r="G32"/>
      <c r="H32"/>
      <c r="I32" s="144" t="s">
        <v>485</v>
      </c>
      <c r="J32">
        <v>51</v>
      </c>
      <c r="K32">
        <v>51</v>
      </c>
      <c r="L32"/>
      <c r="M32"/>
      <c r="N32"/>
      <c r="O32" s="144" t="s">
        <v>485</v>
      </c>
      <c r="P32">
        <v>29</v>
      </c>
      <c r="Q32">
        <v>29</v>
      </c>
      <c r="R32"/>
      <c r="T32"/>
      <c r="U32"/>
    </row>
    <row r="33" spans="2:21" ht="14.5">
      <c r="B33" s="144" t="s">
        <v>486</v>
      </c>
      <c r="C33">
        <v>1</v>
      </c>
      <c r="D33">
        <v>4</v>
      </c>
      <c r="E33">
        <v>5</v>
      </c>
      <c r="F33"/>
      <c r="G33"/>
      <c r="H33"/>
      <c r="I33" s="144" t="s">
        <v>486</v>
      </c>
      <c r="J33">
        <v>1</v>
      </c>
      <c r="K33">
        <v>1</v>
      </c>
      <c r="L33"/>
      <c r="M33"/>
      <c r="N33"/>
      <c r="O33" s="144" t="s">
        <v>486</v>
      </c>
      <c r="P33">
        <v>4</v>
      </c>
      <c r="Q33">
        <v>4</v>
      </c>
      <c r="R33"/>
      <c r="T33"/>
      <c r="U33"/>
    </row>
    <row r="34" spans="2:21" ht="14.5">
      <c r="B34" s="144" t="s">
        <v>487</v>
      </c>
      <c r="C34"/>
      <c r="D34">
        <v>1</v>
      </c>
      <c r="E34">
        <v>1</v>
      </c>
      <c r="F34"/>
      <c r="G34"/>
      <c r="H34"/>
      <c r="I34" s="144" t="s">
        <v>471</v>
      </c>
      <c r="J34">
        <v>75</v>
      </c>
      <c r="K34">
        <v>75</v>
      </c>
      <c r="L34"/>
      <c r="M34"/>
      <c r="N34"/>
      <c r="O34" s="144" t="s">
        <v>487</v>
      </c>
      <c r="P34">
        <v>1</v>
      </c>
      <c r="Q34">
        <v>1</v>
      </c>
      <c r="R34"/>
      <c r="T34"/>
      <c r="U34"/>
    </row>
    <row r="35" spans="2:21" ht="14.5">
      <c r="B35" s="144" t="s">
        <v>488</v>
      </c>
      <c r="C35"/>
      <c r="D35">
        <v>3</v>
      </c>
      <c r="E35">
        <v>3</v>
      </c>
      <c r="F35"/>
      <c r="G35"/>
      <c r="H35"/>
      <c r="I35"/>
      <c r="J35"/>
      <c r="K35"/>
      <c r="L35"/>
      <c r="M35"/>
      <c r="N35"/>
      <c r="O35" s="144" t="s">
        <v>488</v>
      </c>
      <c r="P35">
        <v>3</v>
      </c>
      <c r="Q35">
        <v>3</v>
      </c>
      <c r="R35"/>
      <c r="T35"/>
      <c r="U35"/>
    </row>
    <row r="36" spans="2:21" ht="14.5">
      <c r="B36" s="144" t="s">
        <v>471</v>
      </c>
      <c r="C36">
        <v>76</v>
      </c>
      <c r="D36">
        <v>77</v>
      </c>
      <c r="E36">
        <v>153</v>
      </c>
      <c r="F36"/>
      <c r="G36"/>
      <c r="H36"/>
      <c r="I36"/>
      <c r="J36"/>
      <c r="K36"/>
      <c r="L36"/>
      <c r="M36"/>
      <c r="N36"/>
      <c r="O36" s="144" t="s">
        <v>471</v>
      </c>
      <c r="P36">
        <v>78</v>
      </c>
      <c r="Q36">
        <v>78</v>
      </c>
      <c r="R36"/>
      <c r="T36"/>
      <c r="U36"/>
    </row>
    <row r="37" spans="2:21" ht="14.5">
      <c r="B37"/>
      <c r="C37"/>
      <c r="D37"/>
      <c r="E37"/>
      <c r="F37"/>
      <c r="G37"/>
      <c r="H37"/>
      <c r="I37"/>
      <c r="J37"/>
      <c r="K37"/>
      <c r="L37"/>
      <c r="M37"/>
      <c r="N37"/>
      <c r="O37"/>
      <c r="P37"/>
      <c r="Q37"/>
      <c r="R37"/>
      <c r="T37"/>
      <c r="U37"/>
    </row>
    <row r="38" spans="2:21" ht="14.5">
      <c r="B38"/>
      <c r="C38"/>
      <c r="D38"/>
      <c r="E38"/>
      <c r="F38"/>
      <c r="G38"/>
      <c r="H38"/>
      <c r="I38"/>
      <c r="J38"/>
      <c r="K38"/>
      <c r="L38"/>
      <c r="M38"/>
      <c r="N38"/>
      <c r="O38"/>
      <c r="P38"/>
      <c r="Q38"/>
      <c r="R38"/>
      <c r="T38"/>
      <c r="U38"/>
    </row>
    <row r="39" spans="2:21" ht="14.5">
      <c r="B39"/>
      <c r="C39"/>
      <c r="D39"/>
      <c r="E39"/>
      <c r="F39"/>
      <c r="G39"/>
      <c r="H39"/>
      <c r="I39"/>
      <c r="J39"/>
      <c r="K39"/>
      <c r="L39"/>
      <c r="M39"/>
      <c r="N39"/>
      <c r="O39"/>
      <c r="P39"/>
      <c r="Q39"/>
      <c r="R39"/>
      <c r="T39"/>
      <c r="U39"/>
    </row>
    <row r="40" spans="2:21" ht="14.5">
      <c r="B40"/>
      <c r="C40"/>
      <c r="D40"/>
      <c r="E40"/>
      <c r="F40"/>
      <c r="G40"/>
      <c r="H40"/>
      <c r="I40"/>
      <c r="J40"/>
      <c r="K40"/>
      <c r="L40"/>
      <c r="M40"/>
      <c r="N40"/>
      <c r="O40"/>
      <c r="P40"/>
      <c r="Q40"/>
      <c r="R40"/>
      <c r="S40"/>
      <c r="T40"/>
      <c r="U40"/>
    </row>
    <row r="41" spans="2:21" ht="11.5">
      <c r="B41" s="39"/>
    </row>
    <row r="42" spans="2:21" ht="11.5">
      <c r="B42" s="39"/>
    </row>
    <row r="43" spans="2:21" ht="11.5">
      <c r="B43" s="39"/>
    </row>
    <row r="44" spans="2:21" ht="11.5">
      <c r="B44" s="39"/>
    </row>
    <row r="45" spans="2:21" ht="11.5">
      <c r="B45" s="39"/>
    </row>
    <row r="46" spans="2:21" ht="11.5">
      <c r="B46" s="39"/>
    </row>
    <row r="47" spans="2:21" ht="11.5">
      <c r="B47" s="39"/>
    </row>
    <row r="48" spans="2:21" ht="11.5">
      <c r="B48" s="39"/>
    </row>
    <row r="49" spans="2:23" ht="11.5">
      <c r="B49" s="39"/>
    </row>
    <row r="50" spans="2:23" ht="11.5">
      <c r="B50" s="39"/>
    </row>
    <row r="51" spans="2:23" ht="11.5">
      <c r="B51" s="39"/>
    </row>
    <row r="52" spans="2:23" ht="11.5">
      <c r="B52" s="39"/>
    </row>
    <row r="53" spans="2:23" ht="11.5"/>
    <row r="59" spans="2:23" ht="12" customHeight="1">
      <c r="B59" s="183" t="s">
        <v>285</v>
      </c>
      <c r="C59" s="183"/>
      <c r="D59" s="183"/>
      <c r="E59" s="183"/>
      <c r="F59" s="183"/>
      <c r="G59" s="183"/>
      <c r="H59" s="183"/>
      <c r="I59" s="183"/>
      <c r="J59" s="183"/>
      <c r="K59" s="183"/>
      <c r="L59" s="183"/>
      <c r="M59" s="183"/>
      <c r="N59" s="183"/>
      <c r="O59" s="183"/>
      <c r="P59" s="183"/>
      <c r="Q59" s="183"/>
      <c r="R59" s="183"/>
      <c r="S59" s="183"/>
      <c r="T59" s="183"/>
      <c r="U59" s="183"/>
      <c r="V59" s="183"/>
      <c r="W59" s="183"/>
    </row>
    <row r="60" spans="2:23" ht="12" customHeight="1">
      <c r="B60" s="183"/>
      <c r="C60" s="183"/>
      <c r="D60" s="183"/>
      <c r="E60" s="183"/>
      <c r="F60" s="183"/>
      <c r="G60" s="183"/>
      <c r="H60" s="183"/>
      <c r="I60" s="183"/>
      <c r="J60" s="183"/>
      <c r="K60" s="183"/>
      <c r="L60" s="183"/>
      <c r="M60" s="183"/>
      <c r="N60" s="183"/>
      <c r="O60" s="183"/>
      <c r="P60" s="183"/>
      <c r="Q60" s="183"/>
      <c r="R60" s="183"/>
      <c r="S60" s="183"/>
      <c r="T60" s="183"/>
      <c r="U60" s="183"/>
      <c r="V60" s="183"/>
      <c r="W60" s="183"/>
    </row>
    <row r="61" spans="2:23" ht="12" customHeight="1">
      <c r="B61" s="183"/>
      <c r="C61" s="183"/>
      <c r="D61" s="183"/>
      <c r="E61" s="183"/>
      <c r="F61" s="183"/>
      <c r="G61" s="183"/>
      <c r="H61" s="183"/>
      <c r="I61" s="183"/>
      <c r="J61" s="183"/>
      <c r="K61" s="183"/>
      <c r="L61" s="183"/>
      <c r="M61" s="183"/>
      <c r="N61" s="183"/>
      <c r="O61" s="183"/>
      <c r="P61" s="183"/>
      <c r="Q61" s="183"/>
      <c r="R61" s="183"/>
      <c r="S61" s="183"/>
      <c r="T61" s="183"/>
      <c r="U61" s="183"/>
      <c r="V61" s="183"/>
      <c r="W61" s="183"/>
    </row>
    <row r="62" spans="2:23" ht="12" customHeight="1">
      <c r="B62" s="183"/>
      <c r="C62" s="183"/>
      <c r="D62" s="183"/>
      <c r="E62" s="183"/>
      <c r="F62" s="183"/>
      <c r="G62" s="183"/>
      <c r="H62" s="183"/>
      <c r="I62" s="183"/>
      <c r="J62" s="183"/>
      <c r="K62" s="183"/>
      <c r="L62" s="183"/>
      <c r="M62" s="183"/>
      <c r="N62" s="183"/>
      <c r="O62" s="183"/>
      <c r="P62" s="183"/>
      <c r="Q62" s="183"/>
      <c r="R62" s="183"/>
      <c r="S62" s="183"/>
      <c r="T62" s="183"/>
      <c r="U62" s="183"/>
      <c r="V62" s="183"/>
      <c r="W62" s="183"/>
    </row>
    <row r="63" spans="2:23" ht="12" customHeight="1">
      <c r="B63" s="183"/>
      <c r="C63" s="183"/>
      <c r="D63" s="183"/>
      <c r="E63" s="183"/>
      <c r="F63" s="183"/>
      <c r="G63" s="183"/>
      <c r="H63" s="183"/>
      <c r="I63" s="183"/>
      <c r="J63" s="183"/>
      <c r="K63" s="183"/>
      <c r="L63" s="183"/>
      <c r="M63" s="183"/>
      <c r="N63" s="183"/>
      <c r="O63" s="183"/>
      <c r="P63" s="183"/>
      <c r="Q63" s="183"/>
      <c r="R63" s="183"/>
      <c r="S63" s="183"/>
      <c r="T63" s="183"/>
      <c r="U63" s="183"/>
      <c r="V63" s="183"/>
      <c r="W63" s="183"/>
    </row>
    <row r="64" spans="2:23" ht="12" customHeight="1">
      <c r="B64" s="183"/>
      <c r="C64" s="183"/>
      <c r="D64" s="183"/>
      <c r="E64" s="183"/>
      <c r="F64" s="183"/>
      <c r="G64" s="183"/>
      <c r="H64" s="183"/>
      <c r="I64" s="183"/>
      <c r="J64" s="183"/>
      <c r="K64" s="183"/>
      <c r="L64" s="183"/>
      <c r="M64" s="183"/>
      <c r="N64" s="183"/>
      <c r="O64" s="183"/>
      <c r="P64" s="183"/>
      <c r="Q64" s="183"/>
      <c r="R64" s="183"/>
      <c r="S64" s="183"/>
      <c r="T64" s="183"/>
      <c r="U64" s="183"/>
      <c r="V64" s="183"/>
      <c r="W64" s="183"/>
    </row>
  </sheetData>
  <sheetProtection sort="0" autoFilter="0" pivotTables="0"/>
  <mergeCells count="2">
    <mergeCell ref="B59:W64"/>
    <mergeCell ref="A19:J20"/>
  </mergeCells>
  <pageMargins left="0.7" right="0.7" top="0.75" bottom="0.75" header="0.3" footer="0.3"/>
  <pageSetup paperSize="9"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B366-84FA-4DD3-91AF-1998952A18AA}">
  <sheetPr>
    <tabColor rgb="FFDFEAF1"/>
  </sheetPr>
  <dimension ref="A1:AO78"/>
  <sheetViews>
    <sheetView showGridLines="0" zoomScale="80" zoomScaleNormal="80" workbookViewId="0">
      <selection activeCell="H12" sqref="H12"/>
    </sheetView>
  </sheetViews>
  <sheetFormatPr baseColWidth="10" defaultColWidth="0" defaultRowHeight="12" customHeight="1"/>
  <cols>
    <col min="1" max="1" width="7.54296875" style="39" customWidth="1"/>
    <col min="2" max="2" width="15.54296875" style="45" bestFit="1" customWidth="1"/>
    <col min="3" max="3" width="10.7265625" style="39" bestFit="1" customWidth="1"/>
    <col min="4" max="4" width="6" style="39" bestFit="1" customWidth="1"/>
    <col min="5" max="5" width="14.54296875" style="39" bestFit="1" customWidth="1"/>
    <col min="6" max="6" width="25.1796875" style="39" bestFit="1" customWidth="1"/>
    <col min="7" max="7" width="10.453125" style="39" bestFit="1" customWidth="1"/>
    <col min="8" max="8" width="15.08984375" style="39" bestFit="1" customWidth="1"/>
    <col min="9" max="11" width="12.26953125" style="39" bestFit="1" customWidth="1"/>
    <col min="12" max="12" width="16.36328125" style="39" customWidth="1"/>
    <col min="13" max="13" width="15.26953125" style="39" bestFit="1" customWidth="1"/>
    <col min="14" max="14" width="13.90625" style="39" bestFit="1" customWidth="1"/>
    <col min="15" max="16" width="12.26953125" style="39" bestFit="1" customWidth="1"/>
    <col min="17" max="17" width="13.90625" style="39" bestFit="1" customWidth="1"/>
    <col min="18" max="18" width="15.26953125" style="39" bestFit="1" customWidth="1"/>
    <col min="19" max="19" width="17.1796875" style="39" bestFit="1" customWidth="1"/>
    <col min="20" max="20" width="6" style="39" bestFit="1" customWidth="1"/>
    <col min="21" max="22" width="12.26953125" style="39" bestFit="1" customWidth="1"/>
    <col min="23" max="23" width="17.1796875" style="39" bestFit="1" customWidth="1"/>
    <col min="24" max="24" width="17.81640625" style="39" bestFit="1" customWidth="1"/>
    <col min="25" max="25" width="12.26953125" style="39" bestFit="1" customWidth="1"/>
    <col min="26" max="26" width="11.81640625" style="39" bestFit="1" customWidth="1"/>
    <col min="27" max="27" width="19" style="39" customWidth="1"/>
    <col min="28" max="28" width="18.6328125" style="39" hidden="1" customWidth="1"/>
    <col min="29" max="29" width="23.453125" style="39" hidden="1" customWidth="1"/>
    <col min="30" max="30" width="18.6328125" style="39" hidden="1" customWidth="1"/>
    <col min="31" max="41" width="23.453125" style="39" hidden="1" customWidth="1"/>
    <col min="42" max="16384" width="11.453125" style="39" hidden="1"/>
  </cols>
  <sheetData>
    <row r="1" spans="6:27" ht="11.5"/>
    <row r="2" spans="6:27" ht="11.5"/>
    <row r="3" spans="6:27" ht="11.5"/>
    <row r="4" spans="6:27" ht="11.5"/>
    <row r="5" spans="6:27" ht="11.5"/>
    <row r="6" spans="6:27" ht="11.5"/>
    <row r="7" spans="6:27" ht="11.5"/>
    <row r="8" spans="6:27" ht="11.5"/>
    <row r="9" spans="6:27" ht="11.5"/>
    <row r="10" spans="6:27" ht="11.5"/>
    <row r="11" spans="6:27" ht="11.5"/>
    <row r="12" spans="6:27" ht="11.5"/>
    <row r="13" spans="6:27" ht="11.5"/>
    <row r="14" spans="6:27" ht="11.5"/>
    <row r="15" spans="6:27" ht="11.25" customHeight="1">
      <c r="F15" s="45"/>
      <c r="G15" s="45"/>
      <c r="H15" s="46"/>
      <c r="I15" s="46"/>
      <c r="J15" s="46"/>
      <c r="K15" s="46"/>
      <c r="L15" s="46"/>
      <c r="M15" s="46"/>
      <c r="N15" s="46"/>
      <c r="O15" s="46"/>
      <c r="P15" s="46"/>
      <c r="Q15" s="46"/>
      <c r="R15" s="46"/>
      <c r="S15" s="46"/>
      <c r="T15" s="46"/>
      <c r="U15" s="46"/>
      <c r="V15" s="46"/>
      <c r="W15" s="46"/>
      <c r="X15" s="47"/>
      <c r="Y15" s="45"/>
      <c r="Z15" s="47"/>
      <c r="AA15" s="45"/>
    </row>
    <row r="16" spans="6:27" ht="11.5">
      <c r="F16" s="45"/>
      <c r="G16" s="45"/>
      <c r="H16" s="48"/>
      <c r="I16" s="48"/>
      <c r="J16" s="48"/>
      <c r="K16" s="48"/>
      <c r="L16" s="48"/>
      <c r="M16" s="48"/>
      <c r="N16" s="48"/>
      <c r="O16" s="48"/>
      <c r="P16" s="48"/>
      <c r="Q16" s="48"/>
      <c r="R16" s="48"/>
      <c r="S16" s="48"/>
      <c r="T16" s="48"/>
      <c r="U16" s="48"/>
      <c r="V16" s="48"/>
      <c r="W16" s="48"/>
      <c r="X16" s="49"/>
      <c r="Y16" s="45"/>
      <c r="Z16" s="49"/>
      <c r="AA16" s="45"/>
    </row>
    <row r="17" spans="1:27" ht="11.5">
      <c r="F17" s="45"/>
      <c r="G17" s="45"/>
      <c r="H17" s="48"/>
      <c r="I17" s="48"/>
      <c r="J17" s="48"/>
      <c r="K17" s="48"/>
      <c r="L17" s="48"/>
      <c r="M17" s="48"/>
      <c r="N17" s="48"/>
      <c r="O17" s="48"/>
      <c r="P17" s="48"/>
      <c r="Q17" s="48"/>
      <c r="R17" s="48"/>
      <c r="S17" s="48"/>
      <c r="T17" s="48"/>
      <c r="U17" s="48"/>
      <c r="V17" s="48"/>
      <c r="W17" s="48"/>
      <c r="X17" s="49"/>
      <c r="Y17" s="45"/>
      <c r="Z17" s="49"/>
      <c r="AA17" s="45"/>
    </row>
    <row r="18" spans="1:27" ht="12" customHeight="1">
      <c r="A18" s="50"/>
      <c r="B18" s="50"/>
      <c r="C18" s="50"/>
      <c r="D18" s="50"/>
      <c r="E18" s="50"/>
      <c r="F18" s="45"/>
      <c r="G18" s="45"/>
      <c r="H18" s="48"/>
      <c r="I18" s="48"/>
      <c r="J18" s="48"/>
      <c r="K18" s="48"/>
      <c r="L18" s="48"/>
      <c r="M18" s="48"/>
      <c r="N18" s="48"/>
      <c r="O18" s="48"/>
      <c r="P18" s="48"/>
      <c r="Q18" s="48"/>
      <c r="R18" s="48"/>
      <c r="S18" s="48"/>
      <c r="T18" s="48"/>
      <c r="U18" s="48"/>
      <c r="V18" s="48"/>
      <c r="W18" s="48"/>
      <c r="X18" s="49"/>
      <c r="Y18" s="45"/>
      <c r="Z18" s="49"/>
      <c r="AA18" s="45"/>
    </row>
    <row r="19" spans="1:27" ht="12" customHeight="1">
      <c r="A19" s="169" t="s">
        <v>16</v>
      </c>
      <c r="B19" s="169"/>
      <c r="C19" s="169"/>
      <c r="D19" s="169"/>
      <c r="E19" s="169"/>
      <c r="F19" s="169"/>
      <c r="G19" s="169"/>
      <c r="H19" s="169"/>
      <c r="I19" s="55"/>
      <c r="J19" s="55"/>
      <c r="K19" s="55"/>
      <c r="L19" s="55"/>
      <c r="M19" s="55"/>
      <c r="N19" s="55"/>
      <c r="O19" s="55"/>
      <c r="P19" s="55"/>
      <c r="Q19" s="55"/>
      <c r="R19" s="55"/>
      <c r="S19" s="55"/>
      <c r="T19" s="55"/>
      <c r="U19" s="55"/>
      <c r="V19" s="55"/>
      <c r="W19" s="55"/>
      <c r="X19" s="49"/>
      <c r="Y19" s="45"/>
      <c r="Z19" s="49"/>
      <c r="AA19" s="45"/>
    </row>
    <row r="20" spans="1:27" ht="12.75" customHeight="1" thickBot="1">
      <c r="A20" s="170"/>
      <c r="B20" s="170"/>
      <c r="C20" s="170"/>
      <c r="D20" s="170"/>
      <c r="E20" s="170"/>
      <c r="F20" s="170"/>
      <c r="G20" s="170"/>
      <c r="H20" s="170"/>
      <c r="I20" s="55"/>
      <c r="J20" s="55"/>
      <c r="K20" s="55"/>
      <c r="L20" s="55"/>
      <c r="M20" s="55"/>
      <c r="N20" s="55"/>
      <c r="O20" s="55"/>
      <c r="P20" s="55"/>
      <c r="Q20" s="55"/>
      <c r="R20" s="55"/>
      <c r="S20" s="55"/>
      <c r="T20" s="55"/>
      <c r="U20" s="55"/>
      <c r="V20" s="55"/>
      <c r="W20" s="55"/>
      <c r="X20" s="49"/>
      <c r="Y20" s="45"/>
      <c r="Z20" s="49"/>
      <c r="AA20" s="45"/>
    </row>
    <row r="21" spans="1:27" ht="11.5">
      <c r="F21" s="45"/>
      <c r="G21" s="45"/>
      <c r="H21" s="48"/>
      <c r="I21" s="48"/>
      <c r="J21" s="48"/>
      <c r="K21" s="48"/>
      <c r="L21" s="48"/>
      <c r="M21" s="48"/>
      <c r="N21" s="48"/>
      <c r="O21" s="48"/>
      <c r="P21" s="48"/>
      <c r="Q21" s="48"/>
      <c r="R21" s="48"/>
      <c r="S21" s="48"/>
      <c r="T21" s="48"/>
      <c r="U21" s="48"/>
      <c r="V21" s="48"/>
      <c r="W21" s="48"/>
      <c r="X21" s="49"/>
      <c r="Y21" s="45"/>
      <c r="Z21" s="49"/>
      <c r="AA21" s="45"/>
    </row>
    <row r="22" spans="1:27" ht="11.5">
      <c r="F22" s="45"/>
      <c r="G22" s="45"/>
      <c r="H22" s="48"/>
      <c r="I22" s="48"/>
      <c r="J22" s="48"/>
      <c r="K22" s="48"/>
      <c r="L22" s="48"/>
      <c r="M22" s="48"/>
      <c r="N22" s="48"/>
      <c r="O22" s="48"/>
      <c r="P22" s="48"/>
      <c r="Q22" s="48"/>
      <c r="R22" s="48"/>
      <c r="S22" s="48"/>
      <c r="T22" s="48"/>
      <c r="U22" s="48"/>
      <c r="V22" s="48"/>
      <c r="W22" s="48"/>
      <c r="X22" s="49"/>
      <c r="Y22" s="45"/>
      <c r="Z22" s="49"/>
      <c r="AA22" s="45"/>
    </row>
    <row r="23" spans="1:27" ht="12" hidden="1" customHeight="1"/>
    <row r="24" spans="1:27" ht="12" hidden="1" customHeight="1"/>
    <row r="25" spans="1:27" ht="12" hidden="1" customHeight="1"/>
    <row r="26" spans="1:27" ht="12" hidden="1" customHeight="1"/>
    <row r="27" spans="1:27" ht="12" hidden="1" customHeight="1"/>
    <row r="28" spans="1:27" ht="12" hidden="1" customHeight="1"/>
    <row r="29" spans="1:27" ht="12" hidden="1" customHeight="1"/>
    <row r="30" spans="1:27" ht="12" hidden="1" customHeight="1"/>
    <row r="31" spans="1:27" ht="12" hidden="1" customHeight="1"/>
    <row r="32" spans="1:27" ht="12" hidden="1" customHeight="1"/>
    <row r="33" spans="2:26" ht="12" hidden="1" customHeight="1"/>
    <row r="34" spans="2:26" ht="12" hidden="1" customHeight="1"/>
    <row r="35" spans="2:26" ht="12" hidden="1" customHeight="1"/>
    <row r="36" spans="2:26" ht="12" hidden="1" customHeight="1"/>
    <row r="37" spans="2:26" ht="12" hidden="1" customHeight="1"/>
    <row r="38" spans="2:26" ht="12" hidden="1" customHeight="1"/>
    <row r="39" spans="2:26" ht="12" hidden="1" customHeight="1"/>
    <row r="40" spans="2:26" ht="12" hidden="1" customHeight="1"/>
    <row r="42" spans="2:26" ht="14.5">
      <c r="M42" s="143" t="s">
        <v>288</v>
      </c>
      <c r="N42" t="s">
        <v>293</v>
      </c>
      <c r="R42" s="143" t="s">
        <v>288</v>
      </c>
      <c r="S42" t="s">
        <v>531</v>
      </c>
      <c r="W42" s="143" t="s">
        <v>288</v>
      </c>
      <c r="X42" t="s">
        <v>289</v>
      </c>
    </row>
    <row r="44" spans="2:26" ht="14.5">
      <c r="B44" s="143" t="s">
        <v>481</v>
      </c>
      <c r="C44" s="143" t="s">
        <v>481</v>
      </c>
      <c r="D44"/>
      <c r="E44"/>
      <c r="F44"/>
      <c r="G44"/>
      <c r="H44"/>
      <c r="I44"/>
      <c r="J44"/>
      <c r="K44"/>
      <c r="M44" s="143" t="s">
        <v>426</v>
      </c>
      <c r="N44" s="143" t="s">
        <v>481</v>
      </c>
      <c r="O44"/>
      <c r="P44"/>
      <c r="Q44"/>
      <c r="R44" s="143" t="s">
        <v>427</v>
      </c>
      <c r="S44" s="143" t="s">
        <v>481</v>
      </c>
      <c r="T44"/>
      <c r="U44"/>
      <c r="V44"/>
      <c r="W44" s="143" t="s">
        <v>493</v>
      </c>
      <c r="X44" s="143" t="s">
        <v>481</v>
      </c>
      <c r="Y44"/>
      <c r="Z44"/>
    </row>
    <row r="45" spans="2:26" ht="14.5">
      <c r="B45" s="143" t="s">
        <v>68</v>
      </c>
      <c r="C45" t="s">
        <v>291</v>
      </c>
      <c r="D45" t="s">
        <v>300</v>
      </c>
      <c r="E45" t="s">
        <v>289</v>
      </c>
      <c r="F45" t="s">
        <v>400</v>
      </c>
      <c r="G45" t="s">
        <v>482</v>
      </c>
      <c r="H45" t="s">
        <v>444</v>
      </c>
      <c r="I45" t="s">
        <v>471</v>
      </c>
      <c r="J45"/>
      <c r="K45"/>
      <c r="M45" s="143" t="s">
        <v>68</v>
      </c>
      <c r="N45" t="s">
        <v>291</v>
      </c>
      <c r="O45" t="s">
        <v>471</v>
      </c>
      <c r="P45"/>
      <c r="Q45"/>
      <c r="R45" s="143" t="s">
        <v>68</v>
      </c>
      <c r="S45" t="s">
        <v>291</v>
      </c>
      <c r="T45" t="s">
        <v>300</v>
      </c>
      <c r="U45" t="s">
        <v>471</v>
      </c>
      <c r="V45"/>
      <c r="W45" s="143" t="s">
        <v>68</v>
      </c>
      <c r="X45" t="s">
        <v>289</v>
      </c>
      <c r="Y45" t="s">
        <v>471</v>
      </c>
      <c r="Z45"/>
    </row>
    <row r="46" spans="2:26" ht="14.5">
      <c r="B46" s="144" t="s">
        <v>310</v>
      </c>
      <c r="C46">
        <v>32</v>
      </c>
      <c r="D46">
        <v>79</v>
      </c>
      <c r="E46"/>
      <c r="F46"/>
      <c r="G46"/>
      <c r="H46"/>
      <c r="I46">
        <v>111</v>
      </c>
      <c r="J46"/>
      <c r="K46"/>
      <c r="M46" s="144" t="s">
        <v>310</v>
      </c>
      <c r="N46">
        <v>31</v>
      </c>
      <c r="O46">
        <v>31</v>
      </c>
      <c r="P46"/>
      <c r="Q46"/>
      <c r="R46" s="144" t="s">
        <v>310</v>
      </c>
      <c r="S46"/>
      <c r="T46">
        <v>79</v>
      </c>
      <c r="U46">
        <v>79</v>
      </c>
      <c r="V46"/>
      <c r="W46" s="144" t="s">
        <v>289</v>
      </c>
      <c r="X46">
        <v>3</v>
      </c>
      <c r="Y46">
        <v>3</v>
      </c>
      <c r="Z46"/>
    </row>
    <row r="47" spans="2:26" ht="14.5">
      <c r="B47" s="144" t="s">
        <v>289</v>
      </c>
      <c r="C47"/>
      <c r="D47"/>
      <c r="E47">
        <v>3</v>
      </c>
      <c r="F47"/>
      <c r="G47"/>
      <c r="H47"/>
      <c r="I47">
        <v>3</v>
      </c>
      <c r="J47"/>
      <c r="K47"/>
      <c r="M47" s="144" t="s">
        <v>290</v>
      </c>
      <c r="N47">
        <v>75</v>
      </c>
      <c r="O47">
        <v>75</v>
      </c>
      <c r="P47"/>
      <c r="Q47"/>
      <c r="R47" s="144" t="s">
        <v>290</v>
      </c>
      <c r="S47">
        <v>1</v>
      </c>
      <c r="T47">
        <v>77</v>
      </c>
      <c r="U47">
        <v>78</v>
      </c>
      <c r="V47"/>
      <c r="W47" s="144" t="s">
        <v>471</v>
      </c>
      <c r="X47">
        <v>3</v>
      </c>
      <c r="Y47">
        <v>3</v>
      </c>
      <c r="Z47"/>
    </row>
    <row r="48" spans="2:26" ht="14.5">
      <c r="B48" s="144" t="s">
        <v>290</v>
      </c>
      <c r="C48">
        <v>76</v>
      </c>
      <c r="D48">
        <v>77</v>
      </c>
      <c r="E48"/>
      <c r="F48"/>
      <c r="G48"/>
      <c r="H48"/>
      <c r="I48">
        <v>153</v>
      </c>
      <c r="J48"/>
      <c r="K48"/>
      <c r="M48" s="144" t="s">
        <v>471</v>
      </c>
      <c r="N48">
        <v>106</v>
      </c>
      <c r="O48">
        <v>106</v>
      </c>
      <c r="P48"/>
      <c r="Q48"/>
      <c r="R48" s="144" t="s">
        <v>471</v>
      </c>
      <c r="S48">
        <v>1</v>
      </c>
      <c r="T48">
        <v>156</v>
      </c>
      <c r="U48">
        <v>157</v>
      </c>
      <c r="V48"/>
      <c r="W48"/>
      <c r="X48"/>
      <c r="Y48"/>
    </row>
    <row r="49" spans="2:21" ht="14.5">
      <c r="B49" s="144" t="s">
        <v>482</v>
      </c>
      <c r="C49"/>
      <c r="D49"/>
      <c r="E49"/>
      <c r="F49"/>
      <c r="G49"/>
      <c r="H49"/>
      <c r="I49"/>
      <c r="J49"/>
      <c r="K49"/>
      <c r="M49"/>
      <c r="N49"/>
      <c r="O49"/>
      <c r="P49"/>
      <c r="Q49"/>
      <c r="R49"/>
      <c r="S49"/>
      <c r="T49"/>
      <c r="U49"/>
    </row>
    <row r="50" spans="2:21" ht="14.5">
      <c r="B50" s="144" t="s">
        <v>444</v>
      </c>
      <c r="C50"/>
      <c r="D50"/>
      <c r="E50"/>
      <c r="F50">
        <v>2</v>
      </c>
      <c r="G50"/>
      <c r="H50">
        <v>33</v>
      </c>
      <c r="I50">
        <v>35</v>
      </c>
      <c r="J50"/>
      <c r="K50"/>
      <c r="M50"/>
      <c r="N50"/>
      <c r="O50"/>
      <c r="P50"/>
      <c r="Q50"/>
      <c r="R50"/>
      <c r="S50"/>
      <c r="T50"/>
      <c r="U50"/>
    </row>
    <row r="51" spans="2:21" ht="14.5">
      <c r="B51" s="144" t="s">
        <v>471</v>
      </c>
      <c r="C51">
        <v>108</v>
      </c>
      <c r="D51">
        <v>156</v>
      </c>
      <c r="E51">
        <v>3</v>
      </c>
      <c r="F51">
        <v>2</v>
      </c>
      <c r="G51"/>
      <c r="H51">
        <v>33</v>
      </c>
      <c r="I51">
        <v>302</v>
      </c>
      <c r="J51"/>
      <c r="K51"/>
    </row>
    <row r="52" spans="2:21" ht="14.5">
      <c r="B52"/>
      <c r="C52"/>
      <c r="D52"/>
    </row>
    <row r="53" spans="2:21" ht="14.5">
      <c r="B53"/>
      <c r="C53"/>
      <c r="D53"/>
    </row>
    <row r="54" spans="2:21" ht="14.5">
      <c r="B54"/>
      <c r="C54"/>
      <c r="D54"/>
    </row>
    <row r="55" spans="2:21" ht="14.5">
      <c r="B55"/>
      <c r="C55"/>
      <c r="D55"/>
    </row>
    <row r="56" spans="2:21" ht="14.5">
      <c r="B56"/>
      <c r="C56"/>
      <c r="D56"/>
    </row>
    <row r="57" spans="2:21" ht="14.5">
      <c r="B57"/>
      <c r="C57"/>
      <c r="D57"/>
    </row>
    <row r="58" spans="2:21" ht="14.5">
      <c r="B58"/>
      <c r="C58"/>
      <c r="D58"/>
    </row>
    <row r="59" spans="2:21" ht="14.5">
      <c r="B59"/>
      <c r="C59"/>
      <c r="D59"/>
    </row>
    <row r="60" spans="2:21" ht="14.5">
      <c r="B60"/>
      <c r="C60"/>
      <c r="D60"/>
    </row>
    <row r="61" spans="2:21" ht="14.5">
      <c r="B61"/>
      <c r="C61"/>
      <c r="D61"/>
    </row>
    <row r="73" spans="2:23" ht="12" customHeight="1">
      <c r="B73" s="183" t="s">
        <v>285</v>
      </c>
      <c r="C73" s="183"/>
      <c r="D73" s="183"/>
      <c r="E73" s="183"/>
      <c r="F73" s="183"/>
      <c r="G73" s="183"/>
      <c r="H73" s="183"/>
      <c r="I73" s="183"/>
      <c r="J73" s="183"/>
      <c r="K73" s="183"/>
      <c r="L73" s="183"/>
      <c r="M73" s="183"/>
      <c r="N73" s="183"/>
      <c r="O73" s="183"/>
      <c r="P73" s="183"/>
      <c r="Q73" s="183"/>
      <c r="R73" s="183"/>
      <c r="S73" s="183"/>
      <c r="T73" s="183"/>
      <c r="U73" s="183"/>
      <c r="V73" s="183"/>
      <c r="W73" s="183"/>
    </row>
    <row r="74" spans="2:23" ht="12" customHeight="1">
      <c r="B74" s="183"/>
      <c r="C74" s="183"/>
      <c r="D74" s="183"/>
      <c r="E74" s="183"/>
      <c r="F74" s="183"/>
      <c r="G74" s="183"/>
      <c r="H74" s="183"/>
      <c r="I74" s="183"/>
      <c r="J74" s="183"/>
      <c r="K74" s="183"/>
      <c r="L74" s="183"/>
      <c r="M74" s="183"/>
      <c r="N74" s="183"/>
      <c r="O74" s="183"/>
      <c r="P74" s="183"/>
      <c r="Q74" s="183"/>
      <c r="R74" s="183"/>
      <c r="S74" s="183"/>
      <c r="T74" s="183"/>
      <c r="U74" s="183"/>
      <c r="V74" s="183"/>
      <c r="W74" s="183"/>
    </row>
    <row r="75" spans="2:23" ht="12" customHeight="1">
      <c r="B75" s="183"/>
      <c r="C75" s="183"/>
      <c r="D75" s="183"/>
      <c r="E75" s="183"/>
      <c r="F75" s="183"/>
      <c r="G75" s="183"/>
      <c r="H75" s="183"/>
      <c r="I75" s="183"/>
      <c r="J75" s="183"/>
      <c r="K75" s="183"/>
      <c r="L75" s="183"/>
      <c r="M75" s="183"/>
      <c r="N75" s="183"/>
      <c r="O75" s="183"/>
      <c r="P75" s="183"/>
      <c r="Q75" s="183"/>
      <c r="R75" s="183"/>
      <c r="S75" s="183"/>
      <c r="T75" s="183"/>
      <c r="U75" s="183"/>
      <c r="V75" s="183"/>
      <c r="W75" s="183"/>
    </row>
    <row r="76" spans="2:23" ht="12" customHeight="1">
      <c r="B76" s="183"/>
      <c r="C76" s="183"/>
      <c r="D76" s="183"/>
      <c r="E76" s="183"/>
      <c r="F76" s="183"/>
      <c r="G76" s="183"/>
      <c r="H76" s="183"/>
      <c r="I76" s="183"/>
      <c r="J76" s="183"/>
      <c r="K76" s="183"/>
      <c r="L76" s="183"/>
      <c r="M76" s="183"/>
      <c r="N76" s="183"/>
      <c r="O76" s="183"/>
      <c r="P76" s="183"/>
      <c r="Q76" s="183"/>
      <c r="R76" s="183"/>
      <c r="S76" s="183"/>
      <c r="T76" s="183"/>
      <c r="U76" s="183"/>
      <c r="V76" s="183"/>
      <c r="W76" s="183"/>
    </row>
    <row r="77" spans="2:23" ht="12" customHeight="1">
      <c r="B77" s="183"/>
      <c r="C77" s="183"/>
      <c r="D77" s="183"/>
      <c r="E77" s="183"/>
      <c r="F77" s="183"/>
      <c r="G77" s="183"/>
      <c r="H77" s="183"/>
      <c r="I77" s="183"/>
      <c r="J77" s="183"/>
      <c r="K77" s="183"/>
      <c r="L77" s="183"/>
      <c r="M77" s="183"/>
      <c r="N77" s="183"/>
      <c r="O77" s="183"/>
      <c r="P77" s="183"/>
      <c r="Q77" s="183"/>
      <c r="R77" s="183"/>
      <c r="S77" s="183"/>
      <c r="T77" s="183"/>
      <c r="U77" s="183"/>
      <c r="V77" s="183"/>
      <c r="W77" s="183"/>
    </row>
    <row r="78" spans="2:23" ht="12" customHeight="1">
      <c r="B78" s="183"/>
      <c r="C78" s="183"/>
      <c r="D78" s="183"/>
      <c r="E78" s="183"/>
      <c r="F78" s="183"/>
      <c r="G78" s="183"/>
      <c r="H78" s="183"/>
      <c r="I78" s="183"/>
      <c r="J78" s="183"/>
      <c r="K78" s="183"/>
      <c r="L78" s="183"/>
      <c r="M78" s="183"/>
      <c r="N78" s="183"/>
      <c r="O78" s="183"/>
      <c r="P78" s="183"/>
      <c r="Q78" s="183"/>
      <c r="R78" s="183"/>
      <c r="S78" s="183"/>
      <c r="T78" s="183"/>
      <c r="U78" s="183"/>
      <c r="V78" s="183"/>
      <c r="W78" s="183"/>
    </row>
  </sheetData>
  <sheetProtection sort="0" autoFilter="0" pivotTables="0"/>
  <mergeCells count="2">
    <mergeCell ref="B73:W78"/>
    <mergeCell ref="A19:H20"/>
  </mergeCells>
  <pageMargins left="0.7" right="0.7" top="0.75" bottom="0.75" header="0.3" footer="0.3"/>
  <pageSetup paperSize="9"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186B-0982-4D5C-933C-0CD831471D8E}">
  <sheetPr>
    <tabColor rgb="FFDFEAF1"/>
  </sheetPr>
  <dimension ref="A1:AL230"/>
  <sheetViews>
    <sheetView showGridLines="0" zoomScale="50" zoomScaleNormal="50" workbookViewId="0">
      <selection activeCell="V30" sqref="V30"/>
    </sheetView>
  </sheetViews>
  <sheetFormatPr baseColWidth="10" defaultColWidth="0" defaultRowHeight="12" customHeight="1"/>
  <cols>
    <col min="1" max="1" width="7.54296875" style="39" customWidth="1"/>
    <col min="2" max="2" width="26.08984375" style="45" bestFit="1" customWidth="1"/>
    <col min="3" max="3" width="15" style="39" bestFit="1" customWidth="1"/>
    <col min="4" max="4" width="8.6328125" style="39" bestFit="1" customWidth="1"/>
    <col min="5" max="5" width="20.453125" style="39" bestFit="1" customWidth="1"/>
    <col min="6" max="6" width="35.36328125" style="39" bestFit="1" customWidth="1"/>
    <col min="7" max="7" width="14.1796875" style="39" bestFit="1" customWidth="1"/>
    <col min="8" max="8" width="16.1796875" style="39" bestFit="1" customWidth="1"/>
    <col min="9" max="9" width="7.08984375" style="39" customWidth="1"/>
    <col min="10" max="11" width="16.36328125" style="39" customWidth="1"/>
    <col min="12" max="12" width="26.08984375" style="39" bestFit="1" customWidth="1"/>
    <col min="13" max="13" width="23.54296875" style="39" bestFit="1" customWidth="1"/>
    <col min="14" max="14" width="16.1796875" style="39" bestFit="1" customWidth="1"/>
    <col min="15" max="15" width="16.36328125" style="39" customWidth="1"/>
    <col min="16" max="16" width="26.08984375" style="39" bestFit="1" customWidth="1"/>
    <col min="17" max="17" width="21.36328125" style="39" bestFit="1" customWidth="1"/>
    <col min="18" max="18" width="16.1796875" style="39" bestFit="1" customWidth="1"/>
    <col min="19" max="19" width="14.08984375" style="39" customWidth="1"/>
    <col min="20" max="20" width="18.81640625" style="39" bestFit="1" customWidth="1"/>
    <col min="21" max="21" width="35.36328125" style="39" bestFit="1" customWidth="1"/>
    <col min="22" max="22" width="16.1796875" style="39" bestFit="1" customWidth="1"/>
    <col min="23" max="23" width="19" style="39" customWidth="1"/>
    <col min="24" max="24" width="18.6328125" style="39" hidden="1" customWidth="1"/>
    <col min="25" max="25" width="23.453125" style="39" hidden="1" customWidth="1"/>
    <col min="26" max="26" width="18.6328125" style="39" hidden="1" customWidth="1"/>
    <col min="27" max="38" width="23.453125" style="39" hidden="1" customWidth="1"/>
    <col min="39" max="16384" width="11.453125" style="39" hidden="1"/>
  </cols>
  <sheetData>
    <row r="1" spans="6:23" ht="11.5"/>
    <row r="2" spans="6:23" ht="11.5"/>
    <row r="3" spans="6:23" ht="11.5"/>
    <row r="4" spans="6:23" ht="11.5"/>
    <row r="5" spans="6:23" ht="11.5"/>
    <row r="6" spans="6:23" ht="11.5"/>
    <row r="7" spans="6:23" ht="11.5"/>
    <row r="8" spans="6:23" ht="11.5"/>
    <row r="9" spans="6:23" ht="11.5"/>
    <row r="10" spans="6:23" ht="11.5"/>
    <row r="11" spans="6:23" ht="11.5"/>
    <row r="12" spans="6:23" ht="11.5"/>
    <row r="13" spans="6:23" ht="11.5"/>
    <row r="14" spans="6:23" ht="11.5"/>
    <row r="15" spans="6:23" ht="11.25" customHeight="1">
      <c r="F15" s="45"/>
      <c r="G15" s="45"/>
      <c r="H15" s="46"/>
      <c r="I15" s="46"/>
      <c r="J15" s="46"/>
      <c r="K15" s="46"/>
      <c r="L15" s="46"/>
      <c r="M15" s="46"/>
      <c r="N15" s="46"/>
      <c r="O15" s="46"/>
      <c r="P15" s="46"/>
      <c r="Q15" s="46"/>
      <c r="R15" s="46"/>
      <c r="S15" s="46"/>
      <c r="T15" s="46"/>
      <c r="U15" s="45"/>
      <c r="V15" s="47"/>
      <c r="W15" s="45"/>
    </row>
    <row r="16" spans="6:23" ht="11.5">
      <c r="F16" s="45"/>
      <c r="G16" s="45"/>
      <c r="H16" s="48"/>
      <c r="I16" s="48"/>
      <c r="J16" s="48"/>
      <c r="K16" s="48"/>
      <c r="L16" s="48"/>
      <c r="M16" s="48"/>
      <c r="N16" s="48"/>
      <c r="O16" s="48"/>
      <c r="P16" s="48"/>
      <c r="Q16" s="48"/>
      <c r="R16" s="48"/>
      <c r="S16" s="48"/>
      <c r="T16" s="48"/>
      <c r="U16" s="45"/>
      <c r="V16" s="49"/>
      <c r="W16" s="45"/>
    </row>
    <row r="17" spans="1:25" ht="11.5">
      <c r="F17" s="45"/>
      <c r="G17" s="45"/>
      <c r="H17" s="48"/>
      <c r="I17" s="48"/>
      <c r="J17" s="48"/>
      <c r="K17" s="48"/>
      <c r="L17" s="48"/>
      <c r="M17" s="48"/>
      <c r="N17" s="48"/>
      <c r="O17" s="48"/>
      <c r="P17" s="48"/>
      <c r="Q17" s="48"/>
      <c r="R17" s="48"/>
      <c r="S17" s="48"/>
      <c r="T17" s="48"/>
      <c r="U17" s="45"/>
      <c r="V17" s="49"/>
      <c r="W17" s="45"/>
    </row>
    <row r="18" spans="1:25" ht="12" customHeight="1">
      <c r="A18" s="50"/>
      <c r="B18" s="50"/>
      <c r="C18" s="50"/>
      <c r="D18" s="50"/>
      <c r="E18" s="50"/>
      <c r="F18" s="45"/>
      <c r="G18" s="45"/>
      <c r="H18" s="48"/>
      <c r="I18" s="48"/>
      <c r="J18" s="48"/>
      <c r="K18" s="48"/>
      <c r="L18" s="48"/>
      <c r="M18" s="48"/>
      <c r="N18" s="48"/>
      <c r="O18" s="48"/>
      <c r="P18" s="48"/>
      <c r="Q18" s="48"/>
      <c r="R18" s="48"/>
      <c r="S18" s="48"/>
      <c r="T18" s="48"/>
      <c r="U18" s="45"/>
      <c r="V18" s="49"/>
      <c r="W18" s="45"/>
    </row>
    <row r="19" spans="1:25" ht="12" customHeight="1">
      <c r="A19" s="169" t="s">
        <v>17</v>
      </c>
      <c r="B19" s="169"/>
      <c r="C19" s="169"/>
      <c r="D19" s="169"/>
      <c r="E19" s="169"/>
      <c r="F19" s="169"/>
      <c r="G19" s="169"/>
      <c r="H19" s="169"/>
      <c r="I19" s="55"/>
      <c r="J19" s="55"/>
      <c r="K19" s="55"/>
      <c r="L19" s="55"/>
      <c r="M19" s="55"/>
      <c r="N19" s="55"/>
      <c r="O19" s="55"/>
      <c r="P19" s="55"/>
      <c r="Q19" s="55"/>
      <c r="R19" s="55"/>
      <c r="S19" s="55"/>
      <c r="T19" s="55"/>
      <c r="U19" s="45"/>
      <c r="V19" s="49"/>
      <c r="W19" s="45"/>
    </row>
    <row r="20" spans="1:25" ht="12.75" customHeight="1" thickBot="1">
      <c r="A20" s="170"/>
      <c r="B20" s="170"/>
      <c r="C20" s="170"/>
      <c r="D20" s="170"/>
      <c r="E20" s="170"/>
      <c r="F20" s="170"/>
      <c r="G20" s="170"/>
      <c r="H20" s="170"/>
      <c r="I20" s="55"/>
      <c r="J20" s="55"/>
      <c r="K20" s="55"/>
      <c r="L20" s="55"/>
      <c r="M20" s="55"/>
      <c r="N20" s="55"/>
      <c r="O20" s="55"/>
      <c r="P20" s="55"/>
      <c r="Q20" s="55"/>
      <c r="R20" s="55"/>
      <c r="S20" s="55"/>
      <c r="T20" s="55"/>
      <c r="U20" s="45"/>
      <c r="V20" s="49"/>
      <c r="W20" s="45"/>
    </row>
    <row r="21" spans="1:25" ht="11.5">
      <c r="F21" s="45"/>
      <c r="G21" s="45"/>
      <c r="H21" s="48"/>
      <c r="I21" s="48"/>
      <c r="J21" s="48"/>
      <c r="K21" s="48"/>
      <c r="L21" s="48"/>
      <c r="M21" s="48"/>
      <c r="N21" s="48"/>
      <c r="O21" s="48"/>
      <c r="P21" s="48"/>
      <c r="Q21" s="48"/>
      <c r="R21" s="48"/>
      <c r="S21" s="48"/>
      <c r="T21" s="48"/>
      <c r="U21" s="45"/>
      <c r="V21" s="49"/>
      <c r="W21" s="45"/>
    </row>
    <row r="22" spans="1:25" ht="11.5">
      <c r="F22" s="45"/>
      <c r="G22" s="45"/>
      <c r="H22" s="48"/>
      <c r="I22" s="48"/>
      <c r="J22" s="48"/>
      <c r="K22" s="48"/>
      <c r="L22" s="48"/>
      <c r="M22" s="48"/>
      <c r="N22" s="48"/>
      <c r="O22" s="48"/>
      <c r="P22" s="48"/>
      <c r="Q22" s="48"/>
      <c r="R22" s="48"/>
      <c r="S22" s="48"/>
      <c r="T22" s="48"/>
      <c r="U22" s="45"/>
      <c r="V22" s="49"/>
      <c r="W22" s="45"/>
    </row>
    <row r="23" spans="1:25" ht="16" thickBot="1">
      <c r="F23" s="45"/>
      <c r="G23" s="45"/>
      <c r="H23" s="48"/>
      <c r="I23" s="48"/>
      <c r="P23" s="59"/>
      <c r="Q23" s="59"/>
      <c r="R23" s="59"/>
      <c r="S23" s="59"/>
      <c r="T23" s="59"/>
      <c r="U23" s="45"/>
      <c r="V23" s="49"/>
      <c r="W23" s="45"/>
    </row>
    <row r="24" spans="1:25" ht="93" customHeight="1">
      <c r="B24" s="187" t="s">
        <v>419</v>
      </c>
      <c r="C24" s="186" t="s">
        <v>420</v>
      </c>
      <c r="D24" s="186" t="s">
        <v>421</v>
      </c>
      <c r="E24" s="186" t="s">
        <v>422</v>
      </c>
      <c r="F24" s="186" t="s">
        <v>423</v>
      </c>
      <c r="G24" s="186" t="s">
        <v>424</v>
      </c>
      <c r="H24" s="191" t="s">
        <v>289</v>
      </c>
      <c r="I24" s="191" t="s">
        <v>400</v>
      </c>
      <c r="J24" s="185" t="s">
        <v>425</v>
      </c>
      <c r="K24" s="59"/>
      <c r="L24" s="48"/>
      <c r="M24" s="184" t="s">
        <v>426</v>
      </c>
      <c r="N24" s="186"/>
      <c r="O24" s="186"/>
      <c r="P24" s="185"/>
      <c r="Q24" s="184" t="s">
        <v>427</v>
      </c>
      <c r="R24" s="186"/>
      <c r="S24" s="185"/>
      <c r="T24" s="184" t="s">
        <v>494</v>
      </c>
      <c r="U24" s="185"/>
      <c r="V24" s="49"/>
      <c r="W24" s="45"/>
      <c r="X24" s="49"/>
      <c r="Y24" s="45"/>
    </row>
    <row r="25" spans="1:25" ht="16" thickBot="1">
      <c r="B25" s="188"/>
      <c r="C25" s="189"/>
      <c r="D25" s="189"/>
      <c r="E25" s="189"/>
      <c r="F25" s="189"/>
      <c r="G25" s="189"/>
      <c r="H25" s="192"/>
      <c r="I25" s="192"/>
      <c r="J25" s="190"/>
      <c r="K25" s="59"/>
      <c r="L25" s="59"/>
      <c r="M25" s="154" t="s">
        <v>428</v>
      </c>
      <c r="N25" s="155" t="s">
        <v>429</v>
      </c>
      <c r="O25" s="155" t="s">
        <v>430</v>
      </c>
      <c r="P25" s="156" t="s">
        <v>425</v>
      </c>
      <c r="Q25" s="78" t="s">
        <v>431</v>
      </c>
      <c r="R25" s="79" t="s">
        <v>432</v>
      </c>
      <c r="S25" s="80" t="s">
        <v>425</v>
      </c>
      <c r="T25" s="78" t="s">
        <v>494</v>
      </c>
      <c r="U25" s="80" t="s">
        <v>425</v>
      </c>
      <c r="V25" s="49"/>
      <c r="W25" s="45"/>
    </row>
    <row r="26" spans="1:25" ht="15.5">
      <c r="B26" s="76" t="s">
        <v>307</v>
      </c>
      <c r="C26" s="74">
        <f>COUNTIFS('Informe de Taladros'!$R$25:$R$500,$B26,'Informe de Taladros'!$N$25:$N$500,$C$24)</f>
        <v>0</v>
      </c>
      <c r="D26" s="74">
        <f>COUNTIFS('Informe de Taladros'!$R$25:$R$500,$B26,'Informe de Taladros'!$N$25:$N$500,$D$24)</f>
        <v>2</v>
      </c>
      <c r="E26" s="74">
        <f>COUNTIFS('Informe de Taladros'!$R$25:$R$500,$B26,'Informe de Taladros'!$N$25:$N$500,$E$24)</f>
        <v>0</v>
      </c>
      <c r="F26" s="74">
        <f>COUNTIFS('Informe de Taladros'!$R$25:$R$500,$B26,'Informe de Taladros'!$N$25:$N$500,$F$24)</f>
        <v>2</v>
      </c>
      <c r="G26" s="74">
        <f>COUNTIFS('Informe de Taladros'!$R$25:$R$500,$B26,'Informe de Taladros'!$N$25:$N$500,$G$24)</f>
        <v>0</v>
      </c>
      <c r="H26" s="74">
        <f>COUNTIFS('Informe de Taladros'!$R$25:$R$500,$B26,'Informe de Taladros'!$N$25:$N$500,$H$24)</f>
        <v>0</v>
      </c>
      <c r="I26" s="74">
        <f>COUNTIFS('Informe de Taladros'!$R$25:$R$500,$B26,'Informe de Taladros'!$N$25:$N$500,$I$24)</f>
        <v>0</v>
      </c>
      <c r="J26" s="77">
        <f>COUNTIFS('Informe de Taladros'!$R$25:$R$500,$B26)</f>
        <v>4</v>
      </c>
      <c r="K26" s="57"/>
      <c r="L26" s="57"/>
      <c r="M26" s="146">
        <f>COUNTIFS('Informe de Taladros'!$R$25:$R$500,$B26,'Informe de Taladros'!$P$25:$P$500,$M$25)</f>
        <v>0</v>
      </c>
      <c r="N26" s="147">
        <f>COUNTIFS('Informe de Taladros'!$R$25:$R$500,$B26,'Informe de Taladros'!$P$25:$P$500,$N$25)</f>
        <v>0</v>
      </c>
      <c r="O26" s="147">
        <f>COUNTIFS('Informe de Taladros'!$R$25:$R$500,$B26,'Informe de Taladros'!$P$25:$P$500,$O$25)</f>
        <v>2</v>
      </c>
      <c r="P26" s="157">
        <f>COUNTIFS('Informe de Taladros'!$R$25:$R$500,$B26,'Informe de Taladros'!$O$25:$O$500,"Activo")</f>
        <v>2</v>
      </c>
      <c r="Q26" s="153">
        <f>COUNTIFS('Informe de Taladros'!$R$25:$R$500,$B26,'Informe de Taladros'!$P$25:$P$500,$Q$25)</f>
        <v>2</v>
      </c>
      <c r="R26" s="74">
        <f>COUNTIFS('Informe de Taladros'!$R$25:$R$500,$B26,'Informe de Taladros'!$P$25:$P$500,R25)</f>
        <v>0</v>
      </c>
      <c r="S26" s="75">
        <f>COUNTIFS('Informe de Taladros'!$R$25:$R$500,$B26,'Informe de Taladros'!$O$25:$O$500,"InActivo")</f>
        <v>2</v>
      </c>
      <c r="T26" s="73">
        <f>COUNTIFS('Informe de Taladros'!$R$25:$R$500,$B26,'Informe de Taladros'!$P$25:$P$500,$T$25)</f>
        <v>0</v>
      </c>
      <c r="U26" s="75">
        <f>COUNTIFS('Informe de Taladros'!$R$25:$R$500,$B26,'Informe de Taladros'!$O$25:$O$500,"NO DISPONIBLE")</f>
        <v>0</v>
      </c>
      <c r="V26" s="49"/>
      <c r="W26" s="45"/>
    </row>
    <row r="27" spans="1:25" ht="15.5">
      <c r="B27" s="63" t="s">
        <v>332</v>
      </c>
      <c r="C27" s="74">
        <f>COUNTIFS('Informe de Taladros'!$R$25:$R$500,$B27,'Informe de Taladros'!$N$25:$N$500,$C$24)</f>
        <v>0</v>
      </c>
      <c r="D27" s="74">
        <f>COUNTIFS('Informe de Taladros'!$R$25:$R$500,$B27,'Informe de Taladros'!$N$25:$N$500,$D$24)</f>
        <v>7</v>
      </c>
      <c r="E27" s="74">
        <f>COUNTIFS('Informe de Taladros'!$R$25:$R$500,$B27,'Informe de Taladros'!$N$25:$N$500,$E$24)</f>
        <v>0</v>
      </c>
      <c r="F27" s="74">
        <f>COUNTIFS('Informe de Taladros'!$R$25:$R$500,$B27,'Informe de Taladros'!$N$25:$N$500,$F$24)</f>
        <v>1</v>
      </c>
      <c r="G27" s="74">
        <f>COUNTIFS('Informe de Taladros'!$R$25:$R$500,$B27,'Informe de Taladros'!$N$25:$N$500,$G$24)</f>
        <v>0</v>
      </c>
      <c r="H27" s="74">
        <f>COUNTIFS('Informe de Taladros'!$R$25:$R$500,$B27,'Informe de Taladros'!$N$25:$N$500,$H$24)</f>
        <v>0</v>
      </c>
      <c r="I27" s="74">
        <f>COUNTIFS('Informe de Taladros'!$R$25:$R$500,$B27,'Informe de Taladros'!$N$25:$N$500,$I$24)</f>
        <v>0</v>
      </c>
      <c r="J27" s="64">
        <f>COUNTIFS('Informe de Taladros'!$R$25:$R$500,$B27)</f>
        <v>8</v>
      </c>
      <c r="K27" s="57"/>
      <c r="L27" s="57"/>
      <c r="M27" s="148">
        <f>COUNTIFS('Informe de Taladros'!$R$25:$R$500,$B27,'Informe de Taladros'!$P$25:$P$500,$M$25)</f>
        <v>0</v>
      </c>
      <c r="N27" s="62">
        <f>COUNTIFS('Informe de Taladros'!$R$25:$R$500,$B27,'Informe de Taladros'!$P$25:$P$500,$N$25)</f>
        <v>0</v>
      </c>
      <c r="O27" s="62">
        <f>COUNTIFS('Informe de Taladros'!$R$25:$R$500,$B27,'Informe de Taladros'!$P$25:$P$500,$O$25)</f>
        <v>7</v>
      </c>
      <c r="P27" s="158">
        <f>COUNTIFS('Informe de Taladros'!$R$25:$R$500,$B27,'Informe de Taladros'!$O$25:$O$500,"Activo")</f>
        <v>7</v>
      </c>
      <c r="Q27" s="153">
        <f>COUNTIFS('Informe de Taladros'!$R$25:$R$500,$B27,'Informe de Taladros'!$P$25:$P$500,$Q$25)</f>
        <v>1</v>
      </c>
      <c r="R27" s="74">
        <f>COUNTIFS('Informe de Taladros'!$R$25:$R$500,$B27,'Informe de Taladros'!$P$25:$P$500,R26)</f>
        <v>0</v>
      </c>
      <c r="S27" s="69">
        <f>COUNTIFS('Informe de Taladros'!$R$25:$R$500,$B27,'Informe de Taladros'!$O$25:$O$500,"InActivo")</f>
        <v>1</v>
      </c>
      <c r="T27" s="73">
        <f>COUNTIFS('Informe de Taladros'!$R$25:$R$500,$B27,'Informe de Taladros'!$P$25:$P$500,$T$25)</f>
        <v>0</v>
      </c>
      <c r="U27" s="75">
        <f>COUNTIFS('Informe de Taladros'!$R$25:$R$500,$B27,'Informe de Taladros'!$O$25:$O$500,"NO DISPONIBLE")</f>
        <v>0</v>
      </c>
      <c r="V27" s="49"/>
      <c r="W27" s="45"/>
    </row>
    <row r="28" spans="1:25" ht="15.5">
      <c r="B28" s="63" t="s">
        <v>456</v>
      </c>
      <c r="C28" s="74">
        <f>COUNTIFS('Informe de Taladros'!$R$25:$R$500,$B28,'Informe de Taladros'!$N$25:$N$500,$C$24)</f>
        <v>0</v>
      </c>
      <c r="D28" s="74">
        <f>COUNTIFS('Informe de Taladros'!$R$25:$R$500,$B28,'Informe de Taladros'!$N$25:$N$500,$D$24)</f>
        <v>0</v>
      </c>
      <c r="E28" s="74">
        <f>COUNTIFS('Informe de Taladros'!$R$25:$R$500,$B28,'Informe de Taladros'!$N$25:$N$500,$E$24)</f>
        <v>0</v>
      </c>
      <c r="F28" s="74">
        <f>COUNTIFS('Informe de Taladros'!$R$25:$R$500,$B28,'Informe de Taladros'!$N$25:$N$500,$F$24)</f>
        <v>1</v>
      </c>
      <c r="G28" s="74">
        <f>COUNTIFS('Informe de Taladros'!$R$25:$R$500,$B28,'Informe de Taladros'!$N$25:$N$500,$G$24)</f>
        <v>0</v>
      </c>
      <c r="H28" s="74">
        <f>COUNTIFS('Informe de Taladros'!$R$25:$R$500,$B28,'Informe de Taladros'!$N$25:$N$500,$H$24)</f>
        <v>0</v>
      </c>
      <c r="I28" s="74">
        <f>COUNTIFS('Informe de Taladros'!$R$25:$R$500,$B28,'Informe de Taladros'!$N$25:$N$500,$I$24)</f>
        <v>0</v>
      </c>
      <c r="J28" s="64">
        <f>COUNTIFS('Informe de Taladros'!$R$25:$R$500,$B28)</f>
        <v>1</v>
      </c>
      <c r="K28" s="57"/>
      <c r="L28" s="57"/>
      <c r="M28" s="148">
        <f>COUNTIFS('Informe de Taladros'!$R$25:$R$500,$B28,'Informe de Taladros'!$P$25:$P$500,$M$25)</f>
        <v>0</v>
      </c>
      <c r="N28" s="62">
        <f>COUNTIFS('Informe de Taladros'!$R$25:$R$500,$B28,'Informe de Taladros'!$P$25:$P$500,$N$25)</f>
        <v>0</v>
      </c>
      <c r="O28" s="62">
        <f>COUNTIFS('Informe de Taladros'!$R$25:$R$500,$B28,'Informe de Taladros'!$P$25:$P$500,$O$25)</f>
        <v>0</v>
      </c>
      <c r="P28" s="158">
        <f>COUNTIFS('Informe de Taladros'!$R$25:$R$500,$B28,'Informe de Taladros'!$O$25:$O$500,"Activo")</f>
        <v>0</v>
      </c>
      <c r="Q28" s="153">
        <f>COUNTIFS('Informe de Taladros'!$R$25:$R$500,$B28,'Informe de Taladros'!$P$25:$P$500,$Q$25)</f>
        <v>1</v>
      </c>
      <c r="R28" s="74">
        <f>COUNTIFS('Informe de Taladros'!$R$25:$R$500,$B28,'Informe de Taladros'!$P$25:$P$500,R27)</f>
        <v>0</v>
      </c>
      <c r="S28" s="69">
        <f>COUNTIFS('Informe de Taladros'!$R$25:$R$500,$B28,'Informe de Taladros'!$O$25:$O$500,"InActivo")</f>
        <v>1</v>
      </c>
      <c r="T28" s="73">
        <f>COUNTIFS('Informe de Taladros'!$R$25:$R$500,$B28,'Informe de Taladros'!$P$25:$P$500,$T$25)</f>
        <v>0</v>
      </c>
      <c r="U28" s="75">
        <f>COUNTIFS('Informe de Taladros'!$R$25:$R$500,$B28,'Informe de Taladros'!$O$25:$O$500,"NO DISPONIBLE")</f>
        <v>0</v>
      </c>
      <c r="V28" s="49"/>
      <c r="W28" s="45"/>
    </row>
    <row r="29" spans="1:25" ht="15.5">
      <c r="B29" s="63" t="s">
        <v>450</v>
      </c>
      <c r="C29" s="74">
        <f>COUNTIFS('Informe de Taladros'!$R$25:$R$500,$B29,'Informe de Taladros'!$N$25:$N$500,$C$24)</f>
        <v>0</v>
      </c>
      <c r="D29" s="74">
        <f>COUNTIFS('Informe de Taladros'!$R$25:$R$500,$B29,'Informe de Taladros'!$N$25:$N$500,$D$24)</f>
        <v>3</v>
      </c>
      <c r="E29" s="74">
        <f>COUNTIFS('Informe de Taladros'!$R$25:$R$500,$B29,'Informe de Taladros'!$N$25:$N$500,$E$24)</f>
        <v>0</v>
      </c>
      <c r="F29" s="74">
        <f>COUNTIFS('Informe de Taladros'!$R$25:$R$500,$B29,'Informe de Taladros'!$N$25:$N$500,$F$24)</f>
        <v>1</v>
      </c>
      <c r="G29" s="74">
        <f>COUNTIFS('Informe de Taladros'!$R$25:$R$500,$B29,'Informe de Taladros'!$N$25:$N$500,$G$24)</f>
        <v>0</v>
      </c>
      <c r="H29" s="74">
        <f>COUNTIFS('Informe de Taladros'!$R$25:$R$500,$B29,'Informe de Taladros'!$N$25:$N$500,$H$24)</f>
        <v>0</v>
      </c>
      <c r="I29" s="74">
        <f>COUNTIFS('Informe de Taladros'!$R$25:$R$500,$B29,'Informe de Taladros'!$N$25:$N$500,$I$24)</f>
        <v>0</v>
      </c>
      <c r="J29" s="64">
        <f>COUNTIFS('Informe de Taladros'!$R$25:$R$500,$B29)</f>
        <v>4</v>
      </c>
      <c r="K29" s="57"/>
      <c r="L29" s="57"/>
      <c r="M29" s="148">
        <f>COUNTIFS('Informe de Taladros'!$R$25:$R$500,$B29,'Informe de Taladros'!$P$25:$P$500,$M$25)</f>
        <v>0</v>
      </c>
      <c r="N29" s="62">
        <f>COUNTIFS('Informe de Taladros'!$R$25:$R$500,$B29,'Informe de Taladros'!$P$25:$P$500,$N$25)</f>
        <v>0</v>
      </c>
      <c r="O29" s="62">
        <f>COUNTIFS('Informe de Taladros'!$R$25:$R$500,$B29,'Informe de Taladros'!$P$25:$P$500,$O$25)</f>
        <v>3</v>
      </c>
      <c r="P29" s="158">
        <f>COUNTIFS('Informe de Taladros'!$R$25:$R$500,$B29,'Informe de Taladros'!$O$25:$O$500,"Activo")</f>
        <v>3</v>
      </c>
      <c r="Q29" s="153">
        <f>COUNTIFS('Informe de Taladros'!$R$25:$R$500,$B29,'Informe de Taladros'!$P$25:$P$500,$Q$25)</f>
        <v>1</v>
      </c>
      <c r="R29" s="74">
        <f>COUNTIFS('Informe de Taladros'!$R$25:$R$500,$B29,'Informe de Taladros'!$P$25:$P$500,R28)</f>
        <v>0</v>
      </c>
      <c r="S29" s="69">
        <f>COUNTIFS('Informe de Taladros'!$R$25:$R$500,$B29,'Informe de Taladros'!$O$25:$O$500,"InActivo")</f>
        <v>1</v>
      </c>
      <c r="T29" s="73">
        <f>COUNTIFS('Informe de Taladros'!$R$25:$R$500,$B29,'Informe de Taladros'!$P$25:$P$500,$T$25)</f>
        <v>0</v>
      </c>
      <c r="U29" s="75">
        <f>COUNTIFS('Informe de Taladros'!$R$25:$R$500,$B29,'Informe de Taladros'!$O$25:$O$500,"NO DISPONIBLE")</f>
        <v>0</v>
      </c>
      <c r="V29" s="49"/>
      <c r="W29" s="45"/>
    </row>
    <row r="30" spans="1:25" ht="15.5">
      <c r="B30" s="63" t="s">
        <v>337</v>
      </c>
      <c r="C30" s="74">
        <f>COUNTIFS('Informe de Taladros'!$R$25:$R$500,$B30,'Informe de Taladros'!$N$25:$N$500,$C$24)</f>
        <v>0</v>
      </c>
      <c r="D30" s="74">
        <f>COUNTIFS('Informe de Taladros'!$R$25:$R$500,$B30,'Informe de Taladros'!$N$25:$N$500,$D$24)</f>
        <v>6</v>
      </c>
      <c r="E30" s="74">
        <f>COUNTIFS('Informe de Taladros'!$R$25:$R$500,$B30,'Informe de Taladros'!$N$25:$N$500,$E$24)</f>
        <v>0</v>
      </c>
      <c r="F30" s="74">
        <f>COUNTIFS('Informe de Taladros'!$R$25:$R$500,$B30,'Informe de Taladros'!$N$25:$N$500,$F$24)</f>
        <v>4</v>
      </c>
      <c r="G30" s="74">
        <f>COUNTIFS('Informe de Taladros'!$R$25:$R$500,$B30,'Informe de Taladros'!$N$25:$N$500,$G$24)</f>
        <v>0</v>
      </c>
      <c r="H30" s="74">
        <f>COUNTIFS('Informe de Taladros'!$R$25:$R$500,$B30,'Informe de Taladros'!$N$25:$N$500,$H$24)</f>
        <v>0</v>
      </c>
      <c r="I30" s="74">
        <f>COUNTIFS('Informe de Taladros'!$R$25:$R$500,$B30,'Informe de Taladros'!$N$25:$N$500,$I$24)</f>
        <v>0</v>
      </c>
      <c r="J30" s="64">
        <f>COUNTIFS('Informe de Taladros'!$R$25:$R$500,$B30)</f>
        <v>10</v>
      </c>
      <c r="K30" s="57"/>
      <c r="L30" s="57"/>
      <c r="M30" s="148">
        <f>COUNTIFS('Informe de Taladros'!$R$25:$R$500,$B30,'Informe de Taladros'!$P$25:$P$500,$M$25)</f>
        <v>0</v>
      </c>
      <c r="N30" s="62">
        <f>COUNTIFS('Informe de Taladros'!$R$25:$R$500,$B30,'Informe de Taladros'!$P$25:$P$500,$N$25)</f>
        <v>0</v>
      </c>
      <c r="O30" s="62">
        <f>COUNTIFS('Informe de Taladros'!$R$25:$R$500,$B30,'Informe de Taladros'!$P$25:$P$500,$O$25)</f>
        <v>6</v>
      </c>
      <c r="P30" s="158">
        <f>COUNTIFS('Informe de Taladros'!$R$25:$R$500,$B30,'Informe de Taladros'!$O$25:$O$500,"Activo")</f>
        <v>6</v>
      </c>
      <c r="Q30" s="153">
        <f>COUNTIFS('Informe de Taladros'!$R$25:$R$500,$B30,'Informe de Taladros'!$P$25:$P$500,$Q$25)</f>
        <v>4</v>
      </c>
      <c r="R30" s="74">
        <f>COUNTIFS('Informe de Taladros'!$R$25:$R$500,$B30,'Informe de Taladros'!$P$25:$P$500,R29)</f>
        <v>0</v>
      </c>
      <c r="S30" s="69">
        <f>COUNTIFS('Informe de Taladros'!$R$25:$R$500,$B30,'Informe de Taladros'!$O$25:$O$500,"InActivo")</f>
        <v>4</v>
      </c>
      <c r="T30" s="73">
        <f>COUNTIFS('Informe de Taladros'!$R$25:$R$500,$B30,'Informe de Taladros'!$P$25:$P$500,$T$25)</f>
        <v>0</v>
      </c>
      <c r="U30" s="75">
        <f>COUNTIFS('Informe de Taladros'!$R$25:$R$500,$B30,'Informe de Taladros'!$O$25:$O$500,"NO DISPONIBLE")</f>
        <v>0</v>
      </c>
      <c r="V30" s="49"/>
      <c r="W30" s="45"/>
    </row>
    <row r="31" spans="1:25" ht="15.5">
      <c r="B31" s="63" t="s">
        <v>467</v>
      </c>
      <c r="C31" s="74">
        <f>COUNTIFS('Informe de Taladros'!$R$25:$R$500,$B31,'Informe de Taladros'!$N$25:$N$500,$C$24)</f>
        <v>0</v>
      </c>
      <c r="D31" s="74">
        <f>COUNTIFS('Informe de Taladros'!$R$25:$R$500,$B31,'Informe de Taladros'!$N$25:$N$500,$D$24)</f>
        <v>0</v>
      </c>
      <c r="E31" s="74">
        <f>COUNTIFS('Informe de Taladros'!$R$25:$R$500,$B31,'Informe de Taladros'!$N$25:$N$500,$E$24)</f>
        <v>0</v>
      </c>
      <c r="F31" s="74">
        <f>COUNTIFS('Informe de Taladros'!$R$25:$R$500,$B31,'Informe de Taladros'!$N$25:$N$500,$F$24)</f>
        <v>1</v>
      </c>
      <c r="G31" s="74">
        <f>COUNTIFS('Informe de Taladros'!$R$25:$R$500,$B31,'Informe de Taladros'!$N$25:$N$500,$G$24)</f>
        <v>0</v>
      </c>
      <c r="H31" s="74">
        <f>COUNTIFS('Informe de Taladros'!$R$25:$R$500,$B31,'Informe de Taladros'!$N$25:$N$500,$H$24)</f>
        <v>0</v>
      </c>
      <c r="I31" s="74">
        <f>COUNTIFS('Informe de Taladros'!$R$25:$R$500,$B31,'Informe de Taladros'!$N$25:$N$500,$I$24)</f>
        <v>0</v>
      </c>
      <c r="J31" s="64">
        <f>COUNTIFS('Informe de Taladros'!$R$25:$R$500,$B31)</f>
        <v>1</v>
      </c>
      <c r="K31" s="57"/>
      <c r="L31" s="57"/>
      <c r="M31" s="148">
        <f>COUNTIFS('Informe de Taladros'!$R$25:$R$500,$B31,'Informe de Taladros'!$P$25:$P$500,$M$25)</f>
        <v>0</v>
      </c>
      <c r="N31" s="62">
        <f>COUNTIFS('Informe de Taladros'!$R$25:$R$500,$B31,'Informe de Taladros'!$P$25:$P$500,$N$25)</f>
        <v>0</v>
      </c>
      <c r="O31" s="62">
        <f>COUNTIFS('Informe de Taladros'!$R$25:$R$500,$B31,'Informe de Taladros'!$P$25:$P$500,$O$25)</f>
        <v>0</v>
      </c>
      <c r="P31" s="158">
        <f>COUNTIFS('Informe de Taladros'!$R$25:$R$500,$B31,'Informe de Taladros'!$O$25:$O$500,"Activo")</f>
        <v>0</v>
      </c>
      <c r="Q31" s="153">
        <f>COUNTIFS('Informe de Taladros'!$R$25:$R$500,$B31,'Informe de Taladros'!$P$25:$P$500,$Q$25)</f>
        <v>1</v>
      </c>
      <c r="R31" s="74">
        <f>COUNTIFS('Informe de Taladros'!$R$25:$R$500,$B31,'Informe de Taladros'!$P$25:$P$500,R30)</f>
        <v>0</v>
      </c>
      <c r="S31" s="69">
        <f>COUNTIFS('Informe de Taladros'!$R$25:$R$500,$B31,'Informe de Taladros'!$O$25:$O$500,"InActivo")</f>
        <v>1</v>
      </c>
      <c r="T31" s="73">
        <f>COUNTIFS('Informe de Taladros'!$R$25:$R$500,$B31,'Informe de Taladros'!$P$25:$P$500,$T$25)</f>
        <v>0</v>
      </c>
      <c r="U31" s="75">
        <f>COUNTIFS('Informe de Taladros'!$R$25:$R$500,$B31,'Informe de Taladros'!$O$25:$O$500,"NO DISPONIBLE")</f>
        <v>0</v>
      </c>
      <c r="V31" s="49"/>
      <c r="W31" s="45"/>
    </row>
    <row r="32" spans="1:25" ht="15.5">
      <c r="B32" s="63" t="s">
        <v>295</v>
      </c>
      <c r="C32" s="74">
        <f>COUNTIFS('Informe de Taladros'!$R$25:$R$500,$B32,'Informe de Taladros'!$N$25:$N$500,$C$24)</f>
        <v>0</v>
      </c>
      <c r="D32" s="74">
        <f>COUNTIFS('Informe de Taladros'!$R$25:$R$500,$B32,'Informe de Taladros'!$N$25:$N$500,$D$24)</f>
        <v>15</v>
      </c>
      <c r="E32" s="74">
        <f>COUNTIFS('Informe de Taladros'!$R$25:$R$500,$B32,'Informe de Taladros'!$N$25:$N$500,$E$24)</f>
        <v>0</v>
      </c>
      <c r="F32" s="74">
        <f>COUNTIFS('Informe de Taladros'!$R$25:$R$500,$B32,'Informe de Taladros'!$N$25:$N$500,$F$24)</f>
        <v>26</v>
      </c>
      <c r="G32" s="74">
        <f>COUNTIFS('Informe de Taladros'!$R$25:$R$500,$B32,'Informe de Taladros'!$N$25:$N$500,$G$24)</f>
        <v>0</v>
      </c>
      <c r="H32" s="74">
        <f>COUNTIFS('Informe de Taladros'!$R$25:$R$500,$B32,'Informe de Taladros'!$N$25:$N$500,$H$24)</f>
        <v>0</v>
      </c>
      <c r="I32" s="74">
        <f>COUNTIFS('Informe de Taladros'!$R$25:$R$500,$B32,'Informe de Taladros'!$N$25:$N$500,$I$24)</f>
        <v>0</v>
      </c>
      <c r="J32" s="64">
        <f>COUNTIFS('Informe de Taladros'!$R$25:$R$500,$B32)</f>
        <v>41</v>
      </c>
      <c r="K32" s="57"/>
      <c r="L32" s="57"/>
      <c r="M32" s="148">
        <f>COUNTIFS('Informe de Taladros'!$R$25:$R$500,$B32,'Informe de Taladros'!$P$25:$P$500,$M$25)</f>
        <v>0</v>
      </c>
      <c r="N32" s="62">
        <f>COUNTIFS('Informe de Taladros'!$R$25:$R$500,$B32,'Informe de Taladros'!$P$25:$P$500,$N$25)</f>
        <v>0</v>
      </c>
      <c r="O32" s="62">
        <f>COUNTIFS('Informe de Taladros'!$R$25:$R$500,$B32,'Informe de Taladros'!$P$25:$P$500,$O$25)</f>
        <v>15</v>
      </c>
      <c r="P32" s="158">
        <f>COUNTIFS('Informe de Taladros'!$R$25:$R$500,$B32,'Informe de Taladros'!$O$25:$O$500,"Activo")</f>
        <v>15</v>
      </c>
      <c r="Q32" s="153">
        <f>COUNTIFS('Informe de Taladros'!$R$25:$R$500,$B32,'Informe de Taladros'!$P$25:$P$500,$Q$25)</f>
        <v>26</v>
      </c>
      <c r="R32" s="74">
        <f>COUNTIFS('Informe de Taladros'!$R$25:$R$500,$B32,'Informe de Taladros'!$P$25:$P$500,R31)</f>
        <v>0</v>
      </c>
      <c r="S32" s="69">
        <f>COUNTIFS('Informe de Taladros'!$R$25:$R$500,$B32,'Informe de Taladros'!$O$25:$O$500,"InActivo")</f>
        <v>26</v>
      </c>
      <c r="T32" s="73">
        <f>COUNTIFS('Informe de Taladros'!$R$25:$R$500,$B32,'Informe de Taladros'!$P$25:$P$500,$T$25)</f>
        <v>0</v>
      </c>
      <c r="U32" s="75">
        <f>COUNTIFS('Informe de Taladros'!$R$25:$R$500,$B32,'Informe de Taladros'!$O$25:$O$500,"NO DISPONIBLE")</f>
        <v>0</v>
      </c>
      <c r="V32" s="49"/>
      <c r="W32" s="45"/>
    </row>
    <row r="33" spans="1:23" ht="15.5">
      <c r="B33" s="63" t="s">
        <v>330</v>
      </c>
      <c r="C33" s="74">
        <f>COUNTIFS('Informe de Taladros'!$R$25:$R$500,$B33,'Informe de Taladros'!$N$25:$N$500,$C$24)</f>
        <v>0</v>
      </c>
      <c r="D33" s="74">
        <f>COUNTIFS('Informe de Taladros'!$R$25:$R$500,$B33,'Informe de Taladros'!$N$25:$N$500,$D$24)</f>
        <v>2</v>
      </c>
      <c r="E33" s="74">
        <f>COUNTIFS('Informe de Taladros'!$R$25:$R$500,$B33,'Informe de Taladros'!$N$25:$N$500,$E$24)</f>
        <v>0</v>
      </c>
      <c r="F33" s="74">
        <f>COUNTIFS('Informe de Taladros'!$R$25:$R$500,$B33,'Informe de Taladros'!$N$25:$N$500,$F$24)</f>
        <v>3</v>
      </c>
      <c r="G33" s="74">
        <f>COUNTIFS('Informe de Taladros'!$R$25:$R$500,$B33,'Informe de Taladros'!$N$25:$N$500,$G$24)</f>
        <v>0</v>
      </c>
      <c r="H33" s="74">
        <f>COUNTIFS('Informe de Taladros'!$R$25:$R$500,$B33,'Informe de Taladros'!$N$25:$N$500,$H$24)</f>
        <v>0</v>
      </c>
      <c r="I33" s="74">
        <f>COUNTIFS('Informe de Taladros'!$R$25:$R$500,$B33,'Informe de Taladros'!$N$25:$N$500,$I$24)</f>
        <v>0</v>
      </c>
      <c r="J33" s="64">
        <f>COUNTIFS('Informe de Taladros'!$R$25:$R$500,$B33)</f>
        <v>5</v>
      </c>
      <c r="K33" s="57"/>
      <c r="L33" s="57"/>
      <c r="M33" s="148">
        <f>COUNTIFS('Informe de Taladros'!$R$25:$R$500,$B33,'Informe de Taladros'!$P$25:$P$500,$M$25)</f>
        <v>0</v>
      </c>
      <c r="N33" s="62">
        <f>COUNTIFS('Informe de Taladros'!$R$25:$R$500,$B33,'Informe de Taladros'!$P$25:$P$500,$N$25)</f>
        <v>0</v>
      </c>
      <c r="O33" s="62">
        <f>COUNTIFS('Informe de Taladros'!$R$25:$R$500,$B33,'Informe de Taladros'!$P$25:$P$500,$O$25)</f>
        <v>2</v>
      </c>
      <c r="P33" s="158">
        <f>COUNTIFS('Informe de Taladros'!$R$25:$R$500,$B33,'Informe de Taladros'!$O$25:$O$500,"Activo")</f>
        <v>2</v>
      </c>
      <c r="Q33" s="153">
        <f>COUNTIFS('Informe de Taladros'!$R$25:$R$500,$B33,'Informe de Taladros'!$P$25:$P$500,$Q$25)</f>
        <v>3</v>
      </c>
      <c r="R33" s="74">
        <f>COUNTIFS('Informe de Taladros'!$R$25:$R$500,$B33,'Informe de Taladros'!$P$25:$P$500,R32)</f>
        <v>0</v>
      </c>
      <c r="S33" s="69">
        <f>COUNTIFS('Informe de Taladros'!$R$25:$R$500,$B33,'Informe de Taladros'!$O$25:$O$500,"InActivo")</f>
        <v>3</v>
      </c>
      <c r="T33" s="73">
        <f>COUNTIFS('Informe de Taladros'!$R$25:$R$500,$B33,'Informe de Taladros'!$P$25:$P$500,$T$25)</f>
        <v>0</v>
      </c>
      <c r="U33" s="75">
        <f>COUNTIFS('Informe de Taladros'!$R$25:$R$500,$B33,'Informe de Taladros'!$O$25:$O$500,"NO DISPONIBLE")</f>
        <v>0</v>
      </c>
      <c r="V33" s="49"/>
      <c r="W33" s="45"/>
    </row>
    <row r="34" spans="1:23" ht="15.5">
      <c r="B34" s="63" t="s">
        <v>331</v>
      </c>
      <c r="C34" s="74">
        <f>COUNTIFS('Informe de Taladros'!$R$25:$R$500,$B34,'Informe de Taladros'!$N$25:$N$500,$C$24)</f>
        <v>0</v>
      </c>
      <c r="D34" s="74">
        <f>COUNTIFS('Informe de Taladros'!$R$25:$R$500,$B34,'Informe de Taladros'!$N$25:$N$500,$D$24)</f>
        <v>2</v>
      </c>
      <c r="E34" s="74">
        <f>COUNTIFS('Informe de Taladros'!$R$25:$R$500,$B34,'Informe de Taladros'!$N$25:$N$500,$E$24)</f>
        <v>0</v>
      </c>
      <c r="F34" s="74">
        <f>COUNTIFS('Informe de Taladros'!$R$25:$R$500,$B34,'Informe de Taladros'!$N$25:$N$500,$F$24)</f>
        <v>6</v>
      </c>
      <c r="G34" s="74">
        <f>COUNTIFS('Informe de Taladros'!$R$25:$R$500,$B34,'Informe de Taladros'!$N$25:$N$500,$G$24)</f>
        <v>0</v>
      </c>
      <c r="H34" s="74">
        <f>COUNTIFS('Informe de Taladros'!$R$25:$R$500,$B34,'Informe de Taladros'!$N$25:$N$500,$H$24)</f>
        <v>0</v>
      </c>
      <c r="I34" s="74">
        <f>COUNTIFS('Informe de Taladros'!$R$25:$R$500,$B34,'Informe de Taladros'!$N$25:$N$500,$I$24)</f>
        <v>0</v>
      </c>
      <c r="J34" s="64">
        <f>COUNTIFS('Informe de Taladros'!$R$25:$R$500,$B34)</f>
        <v>8</v>
      </c>
      <c r="K34" s="57"/>
      <c r="L34" s="57"/>
      <c r="M34" s="148">
        <f>COUNTIFS('Informe de Taladros'!$R$25:$R$500,$B34,'Informe de Taladros'!$P$25:$P$500,$M$25)</f>
        <v>0</v>
      </c>
      <c r="N34" s="62">
        <f>COUNTIFS('Informe de Taladros'!$R$25:$R$500,$B34,'Informe de Taladros'!$P$25:$P$500,$N$25)</f>
        <v>0</v>
      </c>
      <c r="O34" s="62">
        <f>COUNTIFS('Informe de Taladros'!$R$25:$R$500,$B34,'Informe de Taladros'!$P$25:$P$500,$O$25)</f>
        <v>2</v>
      </c>
      <c r="P34" s="158">
        <f>COUNTIFS('Informe de Taladros'!$R$25:$R$500,$B34,'Informe de Taladros'!$O$25:$O$500,"Activo")</f>
        <v>2</v>
      </c>
      <c r="Q34" s="153">
        <f>COUNTIFS('Informe de Taladros'!$R$25:$R$500,$B34,'Informe de Taladros'!$P$25:$P$500,$Q$25)</f>
        <v>6</v>
      </c>
      <c r="R34" s="74">
        <f>COUNTIFS('Informe de Taladros'!$R$25:$R$500,$B34,'Informe de Taladros'!$P$25:$P$500,R33)</f>
        <v>0</v>
      </c>
      <c r="S34" s="69">
        <f>COUNTIFS('Informe de Taladros'!$R$25:$R$500,$B34,'Informe de Taladros'!$O$25:$O$500,"InActivo")</f>
        <v>6</v>
      </c>
      <c r="T34" s="73">
        <f>COUNTIFS('Informe de Taladros'!$R$25:$R$500,$B34,'Informe de Taladros'!$P$25:$P$500,$T$25)</f>
        <v>0</v>
      </c>
      <c r="U34" s="75">
        <f>COUNTIFS('Informe de Taladros'!$R$25:$R$500,$B34,'Informe de Taladros'!$O$25:$O$500,"NO DISPONIBLE")</f>
        <v>0</v>
      </c>
      <c r="V34" s="49"/>
      <c r="W34" s="45"/>
    </row>
    <row r="35" spans="1:23" ht="15.5">
      <c r="B35" s="63" t="s">
        <v>311</v>
      </c>
      <c r="C35" s="74">
        <f>COUNTIFS('Informe de Taladros'!$R$25:$R$500,$B35,'Informe de Taladros'!$N$25:$N$500,$C$24)</f>
        <v>0</v>
      </c>
      <c r="D35" s="74">
        <f>COUNTIFS('Informe de Taladros'!$R$25:$R$500,$B35,'Informe de Taladros'!$N$25:$N$500,$D$24)</f>
        <v>2</v>
      </c>
      <c r="E35" s="74">
        <f>COUNTIFS('Informe de Taladros'!$R$25:$R$500,$B35,'Informe de Taladros'!$N$25:$N$500,$E$24)</f>
        <v>0</v>
      </c>
      <c r="F35" s="74">
        <f>COUNTIFS('Informe de Taladros'!$R$25:$R$500,$B35,'Informe de Taladros'!$N$25:$N$500,$F$24)</f>
        <v>22</v>
      </c>
      <c r="G35" s="74">
        <f>COUNTIFS('Informe de Taladros'!$R$25:$R$500,$B35,'Informe de Taladros'!$N$25:$N$500,$G$24)</f>
        <v>0</v>
      </c>
      <c r="H35" s="74">
        <f>COUNTIFS('Informe de Taladros'!$R$25:$R$500,$B35,'Informe de Taladros'!$N$25:$N$500,$H$24)</f>
        <v>0</v>
      </c>
      <c r="I35" s="74">
        <f>COUNTIFS('Informe de Taladros'!$R$25:$R$500,$B35,'Informe de Taladros'!$N$25:$N$500,$I$24)</f>
        <v>0</v>
      </c>
      <c r="J35" s="64">
        <f>COUNTIFS('Informe de Taladros'!$R$25:$R$500,$B35)</f>
        <v>24</v>
      </c>
      <c r="K35" s="57"/>
      <c r="L35" s="57"/>
      <c r="M35" s="148">
        <f>COUNTIFS('Informe de Taladros'!$R$25:$R$500,$B35,'Informe de Taladros'!$P$25:$P$500,$M$25)</f>
        <v>0</v>
      </c>
      <c r="N35" s="62">
        <f>COUNTIFS('Informe de Taladros'!$R$25:$R$500,$B35,'Informe de Taladros'!$P$25:$P$500,$N$25)</f>
        <v>0</v>
      </c>
      <c r="O35" s="62">
        <f>COUNTIFS('Informe de Taladros'!$R$25:$R$500,$B35,'Informe de Taladros'!$P$25:$P$500,$O$25)</f>
        <v>2</v>
      </c>
      <c r="P35" s="158">
        <f>COUNTIFS('Informe de Taladros'!$R$25:$R$500,$B35,'Informe de Taladros'!$O$25:$O$500,"Activo")</f>
        <v>2</v>
      </c>
      <c r="Q35" s="153">
        <f>COUNTIFS('Informe de Taladros'!$R$25:$R$500,$B35,'Informe de Taladros'!$P$25:$P$500,$Q$25)</f>
        <v>22</v>
      </c>
      <c r="R35" s="74">
        <f>COUNTIFS('Informe de Taladros'!$R$25:$R$500,$B35,'Informe de Taladros'!$P$25:$P$500,R34)</f>
        <v>0</v>
      </c>
      <c r="S35" s="69">
        <f>COUNTIFS('Informe de Taladros'!$R$25:$R$500,$B35,'Informe de Taladros'!$O$25:$O$500,"InActivo")</f>
        <v>22</v>
      </c>
      <c r="T35" s="73">
        <f>COUNTIFS('Informe de Taladros'!$R$25:$R$500,$B35,'Informe de Taladros'!$P$25:$P$500,$T$25)</f>
        <v>0</v>
      </c>
      <c r="U35" s="75">
        <f>COUNTIFS('Informe de Taladros'!$R$25:$R$500,$B35,'Informe de Taladros'!$O$25:$O$500,"NO DISPONIBLE")</f>
        <v>0</v>
      </c>
      <c r="V35" s="49"/>
      <c r="W35" s="45"/>
    </row>
    <row r="36" spans="1:23" ht="15.5">
      <c r="B36" s="63" t="s">
        <v>353</v>
      </c>
      <c r="C36" s="74">
        <f>COUNTIFS('Informe de Taladros'!$R$25:$R$500,$B36,'Informe de Taladros'!$N$25:$N$500,$C$24)</f>
        <v>0</v>
      </c>
      <c r="D36" s="74">
        <f>COUNTIFS('Informe de Taladros'!$R$25:$R$500,$B36,'Informe de Taladros'!$N$25:$N$500,$D$24)</f>
        <v>1</v>
      </c>
      <c r="E36" s="74">
        <f>COUNTIFS('Informe de Taladros'!$R$25:$R$500,$B36,'Informe de Taladros'!$N$25:$N$500,$E$24)</f>
        <v>0</v>
      </c>
      <c r="F36" s="74">
        <f>COUNTIFS('Informe de Taladros'!$R$25:$R$500,$B36,'Informe de Taladros'!$N$25:$N$500,$F$24)</f>
        <v>2</v>
      </c>
      <c r="G36" s="74">
        <f>COUNTIFS('Informe de Taladros'!$R$25:$R$500,$B36,'Informe de Taladros'!$N$25:$N$500,$G$24)</f>
        <v>0</v>
      </c>
      <c r="H36" s="74">
        <f>COUNTIFS('Informe de Taladros'!$R$25:$R$500,$B36,'Informe de Taladros'!$N$25:$N$500,$H$24)</f>
        <v>0</v>
      </c>
      <c r="I36" s="74">
        <f>COUNTIFS('Informe de Taladros'!$R$25:$R$500,$B36,'Informe de Taladros'!$N$25:$N$500,$I$24)</f>
        <v>0</v>
      </c>
      <c r="J36" s="65">
        <f>COUNTIFS('Informe de Taladros'!$R$25:$R$500,$B36)</f>
        <v>3</v>
      </c>
      <c r="K36" s="161"/>
      <c r="L36" s="57"/>
      <c r="M36" s="148">
        <f>COUNTIFS('Informe de Taladros'!$R$25:$R$500,$B36,'Informe de Taladros'!$P$25:$P$500,$M$25)</f>
        <v>0</v>
      </c>
      <c r="N36" s="62">
        <f>COUNTIFS('Informe de Taladros'!$R$25:$R$500,$B36,'Informe de Taladros'!$P$25:$P$500,$N$25)</f>
        <v>0</v>
      </c>
      <c r="O36" s="62">
        <f>COUNTIFS('Informe de Taladros'!$R$25:$R$500,$B36,'Informe de Taladros'!$P$25:$P$500,$O$25)</f>
        <v>1</v>
      </c>
      <c r="P36" s="158">
        <f>COUNTIFS('Informe de Taladros'!$R$25:$R$500,$B36,'Informe de Taladros'!$O$25:$O$500,"Activo")</f>
        <v>1</v>
      </c>
      <c r="Q36" s="153">
        <f>COUNTIFS('Informe de Taladros'!$R$25:$R$500,$B36,'Informe de Taladros'!$P$25:$P$500,$Q$25)</f>
        <v>2</v>
      </c>
      <c r="R36" s="74">
        <f>COUNTIFS('Informe de Taladros'!$R$25:$R$500,$B36,'Informe de Taladros'!$P$25:$P$500,R35)</f>
        <v>0</v>
      </c>
      <c r="S36" s="69">
        <f>COUNTIFS('Informe de Taladros'!$R$25:$R$500,$B36,'Informe de Taladros'!$O$25:$O$500,"InActivo")</f>
        <v>2</v>
      </c>
      <c r="T36" s="73">
        <f>COUNTIFS('Informe de Taladros'!$R$25:$R$500,$B36,'Informe de Taladros'!$P$25:$P$500,$T$25)</f>
        <v>0</v>
      </c>
      <c r="U36" s="75">
        <f>COUNTIFS('Informe de Taladros'!$R$25:$R$500,$B36,'Informe de Taladros'!$O$25:$O$500,"NO DISPONIBLE")</f>
        <v>0</v>
      </c>
      <c r="V36" s="49"/>
      <c r="W36" s="45"/>
    </row>
    <row r="37" spans="1:23" ht="15.5">
      <c r="B37" s="63" t="s">
        <v>410</v>
      </c>
      <c r="C37" s="74">
        <f>COUNTIFS('Informe de Taladros'!$R$25:$R$500,$B37,'Informe de Taladros'!$N$25:$N$500,$C$24)</f>
        <v>0</v>
      </c>
      <c r="D37" s="74">
        <f>COUNTIFS('Informe de Taladros'!$R$25:$R$500,$B37,'Informe de Taladros'!$N$25:$N$500,$D$24)</f>
        <v>7</v>
      </c>
      <c r="E37" s="74">
        <f>COUNTIFS('Informe de Taladros'!$R$25:$R$500,$B37,'Informe de Taladros'!$N$25:$N$500,$E$24)</f>
        <v>0</v>
      </c>
      <c r="F37" s="74">
        <f>COUNTIFS('Informe de Taladros'!$R$25:$R$500,$B37,'Informe de Taladros'!$N$25:$N$500,$F$24)</f>
        <v>7</v>
      </c>
      <c r="G37" s="74">
        <f>COUNTIFS('Informe de Taladros'!$R$25:$R$500,$B37,'Informe de Taladros'!$N$25:$N$500,$G$24)</f>
        <v>0</v>
      </c>
      <c r="H37" s="74">
        <f>COUNTIFS('Informe de Taladros'!$R$25:$R$500,$B37,'Informe de Taladros'!$N$25:$N$500,$H$24)</f>
        <v>0</v>
      </c>
      <c r="I37" s="74">
        <f>COUNTIFS('Informe de Taladros'!$R$25:$R$500,$B37,'Informe de Taladros'!$N$25:$N$500,$I$24)</f>
        <v>0</v>
      </c>
      <c r="J37" s="64">
        <f>COUNTIFS('Informe de Taladros'!$R$25:$R$500,$B37)</f>
        <v>14</v>
      </c>
      <c r="K37" s="57"/>
      <c r="L37" s="57"/>
      <c r="M37" s="148">
        <f>COUNTIFS('Informe de Taladros'!$R$25:$R$500,$B37,'Informe de Taladros'!$P$25:$P$500,$M$25)</f>
        <v>0</v>
      </c>
      <c r="N37" s="62">
        <f>COUNTIFS('Informe de Taladros'!$R$25:$R$500,$B37,'Informe de Taladros'!$P$25:$P$500,$N$25)</f>
        <v>0</v>
      </c>
      <c r="O37" s="62">
        <f>COUNTIFS('Informe de Taladros'!$R$25:$R$500,$B37,'Informe de Taladros'!$P$25:$P$500,$O$25)</f>
        <v>7</v>
      </c>
      <c r="P37" s="158">
        <f>COUNTIFS('Informe de Taladros'!$R$25:$R$500,$B37,'Informe de Taladros'!$O$25:$O$500,"Activo")</f>
        <v>7</v>
      </c>
      <c r="Q37" s="153">
        <f>COUNTIFS('Informe de Taladros'!$R$25:$R$500,$B37,'Informe de Taladros'!$P$25:$P$500,$Q$25)</f>
        <v>7</v>
      </c>
      <c r="R37" s="74">
        <f>COUNTIFS('Informe de Taladros'!$R$25:$R$500,$B37,'Informe de Taladros'!$P$25:$P$500,R36)</f>
        <v>0</v>
      </c>
      <c r="S37" s="69">
        <f>COUNTIFS('Informe de Taladros'!$R$25:$R$500,$B37,'Informe de Taladros'!$O$25:$O$500,"InActivo")</f>
        <v>7</v>
      </c>
      <c r="T37" s="73">
        <f>COUNTIFS('Informe de Taladros'!$R$25:$R$500,$B37,'Informe de Taladros'!$P$25:$P$500,$T$25)</f>
        <v>0</v>
      </c>
      <c r="U37" s="75">
        <f>COUNTIFS('Informe de Taladros'!$R$25:$R$500,$B37,'Informe de Taladros'!$O$25:$O$500,"NO DISPONIBLE")</f>
        <v>0</v>
      </c>
      <c r="V37" s="49"/>
      <c r="W37" s="45"/>
    </row>
    <row r="38" spans="1:23" ht="15.5">
      <c r="B38" s="63" t="s">
        <v>304</v>
      </c>
      <c r="C38" s="74">
        <f>COUNTIFS('Informe de Taladros'!$R$25:$R$500,$B38,'Informe de Taladros'!$N$25:$N$500,$C$24)</f>
        <v>0</v>
      </c>
      <c r="D38" s="74">
        <f>COUNTIFS('Informe de Taladros'!$R$25:$R$500,$B38,'Informe de Taladros'!$N$25:$N$500,$D$24)</f>
        <v>40</v>
      </c>
      <c r="E38" s="74">
        <f>COUNTIFS('Informe de Taladros'!$R$25:$R$500,$B38,'Informe de Taladros'!$N$25:$N$500,$E$24)</f>
        <v>0</v>
      </c>
      <c r="F38" s="74">
        <f>COUNTIFS('Informe de Taladros'!$R$25:$R$500,$B38,'Informe de Taladros'!$N$25:$N$500,$F$24)</f>
        <v>26</v>
      </c>
      <c r="G38" s="74">
        <f>COUNTIFS('Informe de Taladros'!$R$25:$R$500,$B38,'Informe de Taladros'!$N$25:$N$500,$G$24)</f>
        <v>0</v>
      </c>
      <c r="H38" s="74">
        <f>COUNTIFS('Informe de Taladros'!$R$25:$R$500,$B38,'Informe de Taladros'!$N$25:$N$500,$H$24)</f>
        <v>0</v>
      </c>
      <c r="I38" s="74">
        <f>COUNTIFS('Informe de Taladros'!$R$25:$R$500,$B38,'Informe de Taladros'!$N$25:$N$500,$I$24)</f>
        <v>0</v>
      </c>
      <c r="J38" s="64">
        <f>COUNTIFS('Informe de Taladros'!$R$25:$R$500,$B38)</f>
        <v>66</v>
      </c>
      <c r="K38" s="57"/>
      <c r="L38" s="57"/>
      <c r="M38" s="148">
        <f>COUNTIFS('Informe de Taladros'!$R$25:$R$500,$B38,'Informe de Taladros'!$P$25:$P$500,$M$25)</f>
        <v>1</v>
      </c>
      <c r="N38" s="62">
        <f>COUNTIFS('Informe de Taladros'!$R$25:$R$500,$B38,'Informe de Taladros'!$P$25:$P$500,$N$25)</f>
        <v>0</v>
      </c>
      <c r="O38" s="62">
        <f>COUNTIFS('Informe de Taladros'!$R$25:$R$500,$B38,'Informe de Taladros'!$P$25:$P$500,$O$25)</f>
        <v>38</v>
      </c>
      <c r="P38" s="158">
        <f>COUNTIFS('Informe de Taladros'!$R$25:$R$500,$B38,'Informe de Taladros'!$O$25:$O$500,"Activo")</f>
        <v>40</v>
      </c>
      <c r="Q38" s="153">
        <f>COUNTIFS('Informe de Taladros'!$R$25:$R$500,$B38,'Informe de Taladros'!$P$25:$P$500,$Q$25)</f>
        <v>27</v>
      </c>
      <c r="R38" s="74">
        <f>COUNTIFS('Informe de Taladros'!$R$25:$R$500,$B38,'Informe de Taladros'!$P$25:$P$500,R37)</f>
        <v>0</v>
      </c>
      <c r="S38" s="69">
        <f>COUNTIFS('Informe de Taladros'!$R$25:$R$500,$B38,'Informe de Taladros'!$O$25:$O$500,"InActivo")</f>
        <v>26</v>
      </c>
      <c r="T38" s="73">
        <f>COUNTIFS('Informe de Taladros'!$R$25:$R$500,$B38,'Informe de Taladros'!$P$25:$P$500,$T$25)</f>
        <v>0</v>
      </c>
      <c r="U38" s="75">
        <f>COUNTIFS('Informe de Taladros'!$R$25:$R$500,$B38,'Informe de Taladros'!$O$25:$O$500,"NO DISPONIBLE")</f>
        <v>0</v>
      </c>
      <c r="V38" s="49"/>
      <c r="W38" s="45"/>
    </row>
    <row r="39" spans="1:23" ht="15.5">
      <c r="B39" s="63" t="s">
        <v>289</v>
      </c>
      <c r="C39" s="74">
        <f>COUNTIFS('Informe de Taladros'!$R$25:$R$500,$B39,'Informe de Taladros'!$N$25:$N$500,$C$24)</f>
        <v>0</v>
      </c>
      <c r="D39" s="74">
        <f>COUNTIFS('Informe de Taladros'!$R$25:$R$500,$B39,'Informe de Taladros'!$N$25:$N$500,$D$24)</f>
        <v>0</v>
      </c>
      <c r="E39" s="74">
        <f>COUNTIFS('Informe de Taladros'!$R$25:$R$500,$B39,'Informe de Taladros'!$N$25:$N$500,$E$24)</f>
        <v>0</v>
      </c>
      <c r="F39" s="74">
        <f>COUNTIFS('Informe de Taladros'!$R$25:$R$500,$B39,'Informe de Taladros'!$N$25:$N$500,$F$24)</f>
        <v>10</v>
      </c>
      <c r="G39" s="74">
        <f>COUNTIFS('Informe de Taladros'!$R$25:$R$500,$B39,'Informe de Taladros'!$N$25:$N$500,$G$24)</f>
        <v>0</v>
      </c>
      <c r="H39" s="74">
        <f>COUNTIFS('Informe de Taladros'!$R$25:$R$500,$B39,'Informe de Taladros'!$N$25:$N$500,$H$24)</f>
        <v>1</v>
      </c>
      <c r="I39" s="74">
        <f>COUNTIFS('Informe de Taladros'!$R$25:$R$500,$B39,'Informe de Taladros'!$N$25:$N$500,$I$24)</f>
        <v>0</v>
      </c>
      <c r="J39" s="64">
        <f>COUNTIFS('Informe de Taladros'!$R$25:$R$500,$B39)</f>
        <v>13</v>
      </c>
      <c r="K39" s="57"/>
      <c r="L39" s="57"/>
      <c r="M39" s="148">
        <f>COUNTIFS('Informe de Taladros'!$R$25:$R$500,$B39,'Informe de Taladros'!$P$25:$P$500,$M$25)</f>
        <v>0</v>
      </c>
      <c r="N39" s="62">
        <f>COUNTIFS('Informe de Taladros'!$R$25:$R$500,$B39,'Informe de Taladros'!$P$25:$P$500,$N$25)</f>
        <v>0</v>
      </c>
      <c r="O39" s="62">
        <f>COUNTIFS('Informe de Taladros'!$R$25:$R$500,$B39,'Informe de Taladros'!$P$25:$P$500,$O$25)</f>
        <v>0</v>
      </c>
      <c r="P39" s="158">
        <f>COUNTIFS('Informe de Taladros'!$R$25:$R$500,$B39,'Informe de Taladros'!$O$25:$O$500,"Activo")</f>
        <v>0</v>
      </c>
      <c r="Q39" s="153">
        <f>COUNTIFS('Informe de Taladros'!$R$25:$R$500,$B39,'Informe de Taladros'!$P$25:$P$500,$Q$25)</f>
        <v>10</v>
      </c>
      <c r="R39" s="74">
        <f>COUNTIFS('Informe de Taladros'!$R$25:$R$500,$B39,'Informe de Taladros'!$P$25:$P$500,R38)</f>
        <v>0</v>
      </c>
      <c r="S39" s="69">
        <f>COUNTIFS('Informe de Taladros'!$R$25:$R$500,$B39,'Informe de Taladros'!$O$25:$O$500,"InActivo")</f>
        <v>10</v>
      </c>
      <c r="T39" s="73">
        <f>COUNTIFS('Informe de Taladros'!$R$25:$R$500,$B39,'Informe de Taladros'!$P$25:$P$500,$T$25)</f>
        <v>1</v>
      </c>
      <c r="U39" s="75">
        <f>COUNTIFS('Informe de Taladros'!$R$25:$R$500,$B39,'Informe de Taladros'!$O$25:$O$500,"NO DISPONIBLE")</f>
        <v>1</v>
      </c>
      <c r="V39" s="49"/>
      <c r="W39" s="45"/>
    </row>
    <row r="40" spans="1:23" ht="15.5">
      <c r="B40" s="63" t="s">
        <v>312</v>
      </c>
      <c r="C40" s="74">
        <f>COUNTIFS('Informe de Taladros'!$R$25:$R$500,$B40,'Informe de Taladros'!$N$25:$N$500,$C$24)</f>
        <v>0</v>
      </c>
      <c r="D40" s="74">
        <f>COUNTIFS('Informe de Taladros'!$R$25:$R$500,$B40,'Informe de Taladros'!$N$25:$N$500,$D$24)</f>
        <v>3</v>
      </c>
      <c r="E40" s="74">
        <f>COUNTIFS('Informe de Taladros'!$R$25:$R$500,$B40,'Informe de Taladros'!$N$25:$N$500,$E$24)</f>
        <v>0</v>
      </c>
      <c r="F40" s="74">
        <f>COUNTIFS('Informe de Taladros'!$R$25:$R$500,$B40,'Informe de Taladros'!$N$25:$N$500,$F$24)</f>
        <v>1</v>
      </c>
      <c r="G40" s="74">
        <f>COUNTIFS('Informe de Taladros'!$R$25:$R$500,$B40,'Informe de Taladros'!$N$25:$N$500,$G$24)</f>
        <v>0</v>
      </c>
      <c r="H40" s="74">
        <f>COUNTIFS('Informe de Taladros'!$R$25:$R$500,$B40,'Informe de Taladros'!$N$25:$N$500,$H$24)</f>
        <v>0</v>
      </c>
      <c r="I40" s="74">
        <f>COUNTIFS('Informe de Taladros'!$R$25:$R$500,$B40,'Informe de Taladros'!$N$25:$N$500,$I$24)</f>
        <v>0</v>
      </c>
      <c r="J40" s="64">
        <f>COUNTIFS('Informe de Taladros'!$R$25:$R$500,$B40)</f>
        <v>4</v>
      </c>
      <c r="K40" s="57"/>
      <c r="L40" s="57"/>
      <c r="M40" s="148">
        <f>COUNTIFS('Informe de Taladros'!$R$25:$R$500,$B40,'Informe de Taladros'!$P$25:$P$500,$M$25)</f>
        <v>0</v>
      </c>
      <c r="N40" s="62">
        <f>COUNTIFS('Informe de Taladros'!$R$25:$R$500,$B40,'Informe de Taladros'!$P$25:$P$500,$N$25)</f>
        <v>0</v>
      </c>
      <c r="O40" s="62">
        <f>COUNTIFS('Informe de Taladros'!$R$25:$R$500,$B40,'Informe de Taladros'!$P$25:$P$500,$O$25)</f>
        <v>3</v>
      </c>
      <c r="P40" s="158">
        <f>COUNTIFS('Informe de Taladros'!$R$25:$R$500,$B40,'Informe de Taladros'!$O$25:$O$500,"Activo")</f>
        <v>3</v>
      </c>
      <c r="Q40" s="153">
        <f>COUNTIFS('Informe de Taladros'!$R$25:$R$500,$B40,'Informe de Taladros'!$P$25:$P$500,$Q$25)</f>
        <v>1</v>
      </c>
      <c r="R40" s="74">
        <f>COUNTIFS('Informe de Taladros'!$R$25:$R$500,$B40,'Informe de Taladros'!$P$25:$P$500,R39)</f>
        <v>0</v>
      </c>
      <c r="S40" s="69">
        <f>COUNTIFS('Informe de Taladros'!$R$25:$R$500,$B40,'Informe de Taladros'!$O$25:$O$500,"InActivo")</f>
        <v>1</v>
      </c>
      <c r="T40" s="73">
        <f>COUNTIFS('Informe de Taladros'!$R$25:$R$500,$B40,'Informe de Taladros'!$P$25:$P$500,$T$25)</f>
        <v>0</v>
      </c>
      <c r="U40" s="75">
        <f>COUNTIFS('Informe de Taladros'!$R$25:$R$500,$B40,'Informe de Taladros'!$O$25:$O$500,"NO DISPONIBLE")</f>
        <v>0</v>
      </c>
      <c r="V40" s="49"/>
      <c r="W40" s="45"/>
    </row>
    <row r="41" spans="1:23" ht="15.5">
      <c r="B41" s="63" t="s">
        <v>406</v>
      </c>
      <c r="C41" s="74">
        <f>COUNTIFS('Informe de Taladros'!$R$25:$R$500,$B41,'Informe de Taladros'!$N$25:$N$500,$C$24)</f>
        <v>0</v>
      </c>
      <c r="D41" s="74">
        <f>COUNTIFS('Informe de Taladros'!$R$25:$R$500,$B41,'Informe de Taladros'!$N$25:$N$500,$D$24)</f>
        <v>0</v>
      </c>
      <c r="E41" s="74">
        <f>COUNTIFS('Informe de Taladros'!$R$25:$R$500,$B41,'Informe de Taladros'!$N$25:$N$500,$E$24)</f>
        <v>0</v>
      </c>
      <c r="F41" s="74">
        <f>COUNTIFS('Informe de Taladros'!$R$25:$R$500,$B41,'Informe de Taladros'!$N$25:$N$500,$F$24)</f>
        <v>3</v>
      </c>
      <c r="G41" s="74">
        <f>COUNTIFS('Informe de Taladros'!$R$25:$R$500,$B41,'Informe de Taladros'!$N$25:$N$500,$G$24)</f>
        <v>0</v>
      </c>
      <c r="H41" s="74">
        <f>COUNTIFS('Informe de Taladros'!$R$25:$R$500,$B41,'Informe de Taladros'!$N$25:$N$500,$H$24)</f>
        <v>0</v>
      </c>
      <c r="I41" s="74">
        <f>COUNTIFS('Informe de Taladros'!$R$25:$R$500,$B41,'Informe de Taladros'!$N$25:$N$500,$I$24)</f>
        <v>0</v>
      </c>
      <c r="J41" s="64">
        <f>COUNTIFS('Informe de Taladros'!$R$25:$R$500,$B41)</f>
        <v>3</v>
      </c>
      <c r="K41" s="57"/>
      <c r="L41" s="57"/>
      <c r="M41" s="148">
        <f>COUNTIFS('Informe de Taladros'!$R$25:$R$500,$B41,'Informe de Taladros'!$P$25:$P$500,$M$25)</f>
        <v>0</v>
      </c>
      <c r="N41" s="62">
        <f>COUNTIFS('Informe de Taladros'!$R$25:$R$500,$B41,'Informe de Taladros'!$P$25:$P$500,$N$25)</f>
        <v>0</v>
      </c>
      <c r="O41" s="62">
        <f>COUNTIFS('Informe de Taladros'!$R$25:$R$500,$B41,'Informe de Taladros'!$P$25:$P$500,$O$25)</f>
        <v>0</v>
      </c>
      <c r="P41" s="158">
        <f>COUNTIFS('Informe de Taladros'!$R$25:$R$500,$B41,'Informe de Taladros'!$O$25:$O$500,"Activo")</f>
        <v>0</v>
      </c>
      <c r="Q41" s="153">
        <f>COUNTIFS('Informe de Taladros'!$R$25:$R$500,$B41,'Informe de Taladros'!$P$25:$P$500,$Q$25)</f>
        <v>3</v>
      </c>
      <c r="R41" s="74">
        <f>COUNTIFS('Informe de Taladros'!$R$25:$R$500,$B41,'Informe de Taladros'!$P$25:$P$500,R40)</f>
        <v>0</v>
      </c>
      <c r="S41" s="69">
        <f>COUNTIFS('Informe de Taladros'!$R$25:$R$500,$B41,'Informe de Taladros'!$O$25:$O$500,"InActivo")</f>
        <v>3</v>
      </c>
      <c r="T41" s="73">
        <f>COUNTIFS('Informe de Taladros'!$R$25:$R$500,$B41,'Informe de Taladros'!$P$25:$P$500,$T$25)</f>
        <v>0</v>
      </c>
      <c r="U41" s="75">
        <f>COUNTIFS('Informe de Taladros'!$R$25:$R$500,$B41,'Informe de Taladros'!$O$25:$O$500,"NO DISPONIBLE")</f>
        <v>0</v>
      </c>
      <c r="V41" s="49"/>
      <c r="W41" s="45"/>
    </row>
    <row r="42" spans="1:23" ht="15.5">
      <c r="B42" s="63" t="s">
        <v>305</v>
      </c>
      <c r="C42" s="74">
        <f>COUNTIFS('Informe de Taladros'!$R$25:$R$500,$B42,'Informe de Taladros'!$N$25:$N$500,$C$24)</f>
        <v>0</v>
      </c>
      <c r="D42" s="74">
        <f>COUNTIFS('Informe de Taladros'!$R$25:$R$500,$B42,'Informe de Taladros'!$N$25:$N$500,$D$24)</f>
        <v>4</v>
      </c>
      <c r="E42" s="74">
        <f>COUNTIFS('Informe de Taladros'!$R$25:$R$500,$B42,'Informe de Taladros'!$N$25:$N$500,$E$24)</f>
        <v>0</v>
      </c>
      <c r="F42" s="74">
        <f>COUNTIFS('Informe de Taladros'!$R$25:$R$500,$B42,'Informe de Taladros'!$N$25:$N$500,$F$24)</f>
        <v>4</v>
      </c>
      <c r="G42" s="74">
        <f>COUNTIFS('Informe de Taladros'!$R$25:$R$500,$B42,'Informe de Taladros'!$N$25:$N$500,$G$24)</f>
        <v>0</v>
      </c>
      <c r="H42" s="74">
        <f>COUNTIFS('Informe de Taladros'!$R$25:$R$500,$B42,'Informe de Taladros'!$N$25:$N$500,$H$24)</f>
        <v>0</v>
      </c>
      <c r="I42" s="74">
        <f>COUNTIFS('Informe de Taladros'!$R$25:$R$500,$B42,'Informe de Taladros'!$N$25:$N$500,$I$24)</f>
        <v>0</v>
      </c>
      <c r="J42" s="65">
        <f>COUNTIFS('Informe de Taladros'!$R$25:$R$500,$B42)</f>
        <v>8</v>
      </c>
      <c r="K42" s="161"/>
      <c r="L42" s="57"/>
      <c r="M42" s="148">
        <f>COUNTIFS('Informe de Taladros'!$R$25:$R$500,$B42,'Informe de Taladros'!$P$25:$P$500,$M$25)</f>
        <v>0</v>
      </c>
      <c r="N42" s="62">
        <f>COUNTIFS('Informe de Taladros'!$R$25:$R$500,$B42,'Informe de Taladros'!$P$25:$P$500,$N$25)</f>
        <v>0</v>
      </c>
      <c r="O42" s="62">
        <f>COUNTIFS('Informe de Taladros'!$R$25:$R$500,$B42,'Informe de Taladros'!$P$25:$P$500,$O$25)</f>
        <v>4</v>
      </c>
      <c r="P42" s="158">
        <f>COUNTIFS('Informe de Taladros'!$R$25:$R$500,$B42,'Informe de Taladros'!$O$25:$O$500,"Activo")</f>
        <v>4</v>
      </c>
      <c r="Q42" s="153">
        <f>COUNTIFS('Informe de Taladros'!$R$25:$R$500,$B42,'Informe de Taladros'!$P$25:$P$500,$Q$25)</f>
        <v>4</v>
      </c>
      <c r="R42" s="74">
        <f>COUNTIFS('Informe de Taladros'!$R$25:$R$500,$B42,'Informe de Taladros'!$P$25:$P$500,R41)</f>
        <v>0</v>
      </c>
      <c r="S42" s="69">
        <f>COUNTIFS('Informe de Taladros'!$R$25:$R$500,$B42,'Informe de Taladros'!$O$25:$O$500,"InActivo")</f>
        <v>4</v>
      </c>
      <c r="T42" s="73">
        <f>COUNTIFS('Informe de Taladros'!$R$25:$R$500,$B42,'Informe de Taladros'!$P$25:$P$500,$T$25)</f>
        <v>0</v>
      </c>
      <c r="U42" s="75">
        <f>COUNTIFS('Informe de Taladros'!$R$25:$R$500,$B42,'Informe de Taladros'!$O$25:$O$500,"NO DISPONIBLE")</f>
        <v>0</v>
      </c>
      <c r="V42" s="49"/>
      <c r="W42" s="45"/>
    </row>
    <row r="43" spans="1:23" ht="15.5">
      <c r="B43" s="63" t="s">
        <v>294</v>
      </c>
      <c r="C43" s="74">
        <f>COUNTIFS('Informe de Taladros'!$R$25:$R$500,$B43,'Informe de Taladros'!$N$25:$N$500,$C$24)</f>
        <v>0</v>
      </c>
      <c r="D43" s="74">
        <f>COUNTIFS('Informe de Taladros'!$R$25:$R$500,$B43,'Informe de Taladros'!$N$25:$N$500,$D$24)</f>
        <v>12</v>
      </c>
      <c r="E43" s="74">
        <f>COUNTIFS('Informe de Taladros'!$R$25:$R$500,$B43,'Informe de Taladros'!$N$25:$N$500,$E$24)</f>
        <v>0</v>
      </c>
      <c r="F43" s="74">
        <f>COUNTIFS('Informe de Taladros'!$R$25:$R$500,$B43,'Informe de Taladros'!$N$25:$N$500,$F$24)</f>
        <v>30</v>
      </c>
      <c r="G43" s="74">
        <f>COUNTIFS('Informe de Taladros'!$R$25:$R$500,$B43,'Informe de Taladros'!$N$25:$N$500,$G$24)</f>
        <v>0</v>
      </c>
      <c r="H43" s="74">
        <f>COUNTIFS('Informe de Taladros'!$R$25:$R$500,$B43,'Informe de Taladros'!$N$25:$N$500,$H$24)</f>
        <v>0</v>
      </c>
      <c r="I43" s="74">
        <f>COUNTIFS('Informe de Taladros'!$R$25:$R$500,$B43,'Informe de Taladros'!$N$25:$N$500,$I$24)</f>
        <v>0</v>
      </c>
      <c r="J43" s="64">
        <f>COUNTIFS('Informe de Taladros'!$R$25:$R$500,$B43)</f>
        <v>42</v>
      </c>
      <c r="K43" s="57"/>
      <c r="L43" s="57"/>
      <c r="M43" s="148">
        <f>COUNTIFS('Informe de Taladros'!$R$25:$R$500,$B43,'Informe de Taladros'!$P$25:$P$500,$M$25)</f>
        <v>0</v>
      </c>
      <c r="N43" s="62">
        <f>COUNTIFS('Informe de Taladros'!$R$25:$R$500,$B43,'Informe de Taladros'!$P$25:$P$500,$N$25)</f>
        <v>0</v>
      </c>
      <c r="O43" s="62">
        <f>COUNTIFS('Informe de Taladros'!$R$25:$R$500,$B43,'Informe de Taladros'!$P$25:$P$500,$O$25)</f>
        <v>12</v>
      </c>
      <c r="P43" s="158">
        <f>COUNTIFS('Informe de Taladros'!$R$25:$R$500,$B43,'Informe de Taladros'!$O$25:$O$500,"Activo")</f>
        <v>12</v>
      </c>
      <c r="Q43" s="153">
        <f>COUNTIFS('Informe de Taladros'!$R$25:$R$500,$B43,'Informe de Taladros'!$P$25:$P$500,$Q$25)</f>
        <v>30</v>
      </c>
      <c r="R43" s="74">
        <f>COUNTIFS('Informe de Taladros'!$R$25:$R$500,$B43,'Informe de Taladros'!$P$25:$P$500,R42)</f>
        <v>0</v>
      </c>
      <c r="S43" s="69">
        <f>COUNTIFS('Informe de Taladros'!$R$25:$R$500,$B43,'Informe de Taladros'!$O$25:$O$500,"InActivo")</f>
        <v>30</v>
      </c>
      <c r="T43" s="73">
        <f>COUNTIFS('Informe de Taladros'!$R$25:$R$500,$B43,'Informe de Taladros'!$P$25:$P$500,$T$25)</f>
        <v>0</v>
      </c>
      <c r="U43" s="75">
        <f>COUNTIFS('Informe de Taladros'!$R$25:$R$500,$B43,'Informe de Taladros'!$O$25:$O$500,"NO DISPONIBLE")</f>
        <v>0</v>
      </c>
      <c r="V43" s="49"/>
      <c r="W43" s="45"/>
    </row>
    <row r="44" spans="1:23" ht="16" thickBot="1">
      <c r="B44" s="63" t="s">
        <v>299</v>
      </c>
      <c r="C44" s="74">
        <f>COUNTIFS('Informe de Taladros'!$R$25:$R$500,$B44,'Informe de Taladros'!$N$25:$N$500,$C$24)</f>
        <v>0</v>
      </c>
      <c r="D44" s="74">
        <f>COUNTIFS('Informe de Taladros'!$R$25:$R$500,$B44,'Informe de Taladros'!$N$25:$N$500,$D$24)</f>
        <v>1</v>
      </c>
      <c r="E44" s="74">
        <f>COUNTIFS('Informe de Taladros'!$R$25:$R$500,$B44,'Informe de Taladros'!$N$25:$N$500,$E$24)</f>
        <v>0</v>
      </c>
      <c r="F44" s="74">
        <f>COUNTIFS('Informe de Taladros'!$R$25:$R$500,$B44,'Informe de Taladros'!$N$25:$N$500,$F$24)</f>
        <v>2</v>
      </c>
      <c r="G44" s="74">
        <f>COUNTIFS('Informe de Taladros'!$R$25:$R$500,$B44,'Informe de Taladros'!$N$25:$N$500,$G$24)</f>
        <v>0</v>
      </c>
      <c r="H44" s="74">
        <f>COUNTIFS('Informe de Taladros'!$R$25:$R$500,$B44,'Informe de Taladros'!$N$25:$N$500,$H$24)</f>
        <v>0</v>
      </c>
      <c r="I44" s="74">
        <f>COUNTIFS('Informe de Taladros'!$R$25:$R$500,$B44,'Informe de Taladros'!$N$25:$N$500,$I$24)</f>
        <v>0</v>
      </c>
      <c r="J44" s="64">
        <f>COUNTIFS('Informe de Taladros'!$R$25:$R$500,$B44)</f>
        <v>3</v>
      </c>
      <c r="K44" s="57"/>
      <c r="L44" s="57"/>
      <c r="M44" s="149">
        <f>COUNTIFS('Informe de Taladros'!$R$25:$R$500,$B44,'Informe de Taladros'!$P$25:$P$500,$M$25)</f>
        <v>0</v>
      </c>
      <c r="N44" s="150">
        <f>COUNTIFS('Informe de Taladros'!$R$25:$R$500,$B44,'Informe de Taladros'!$P$25:$P$500,$N$25)</f>
        <v>0</v>
      </c>
      <c r="O44" s="150">
        <f>COUNTIFS('Informe de Taladros'!$R$25:$R$500,$B44,'Informe de Taladros'!$P$25:$P$500,$O$25)</f>
        <v>1</v>
      </c>
      <c r="P44" s="159">
        <f>COUNTIFS('Informe de Taladros'!$R$25:$R$500,$B44,'Informe de Taladros'!$O$25:$O$500,"Activo")</f>
        <v>1</v>
      </c>
      <c r="Q44" s="153">
        <f>COUNTIFS('Informe de Taladros'!$R$25:$R$500,$B44,'Informe de Taladros'!$P$25:$P$500,$Q$25)</f>
        <v>2</v>
      </c>
      <c r="R44" s="74">
        <f>COUNTIFS('Informe de Taladros'!$R$25:$R$500,$B44,'Informe de Taladros'!$P$25:$P$500,R43)</f>
        <v>0</v>
      </c>
      <c r="S44" s="69">
        <f>COUNTIFS('Informe de Taladros'!$R$25:$R$500,$B44,'Informe de Taladros'!$O$25:$O$500,"InActivo")</f>
        <v>2</v>
      </c>
      <c r="T44" s="73">
        <f>COUNTIFS('Informe de Taladros'!$R$25:$R$500,$B44,'Informe de Taladros'!$P$25:$P$500,$T$25)</f>
        <v>0</v>
      </c>
      <c r="U44" s="75">
        <f>COUNTIFS('Informe de Taladros'!$R$25:$R$500,$B44,'Informe de Taladros'!$O$25:$O$500,"NO DISPONIBLE")</f>
        <v>0</v>
      </c>
      <c r="V44" s="49"/>
      <c r="W44" s="45"/>
    </row>
    <row r="45" spans="1:23" thickBot="1">
      <c r="B45" s="39"/>
      <c r="E45" s="45"/>
      <c r="F45" s="45"/>
      <c r="G45" s="45"/>
      <c r="H45" s="45"/>
      <c r="I45" s="45"/>
      <c r="P45" s="60"/>
      <c r="S45" s="60"/>
      <c r="U45" s="60"/>
      <c r="V45" s="49"/>
      <c r="W45" s="45"/>
    </row>
    <row r="46" spans="1:23" ht="16" thickBot="1">
      <c r="B46" s="66" t="s">
        <v>413</v>
      </c>
      <c r="C46" s="67">
        <f>SUM(C26:C44)</f>
        <v>0</v>
      </c>
      <c r="D46" s="67">
        <f t="shared" ref="D46:I46" si="0">SUM(D26:D44)</f>
        <v>107</v>
      </c>
      <c r="E46" s="67">
        <f t="shared" si="0"/>
        <v>0</v>
      </c>
      <c r="F46" s="67">
        <f t="shared" si="0"/>
        <v>152</v>
      </c>
      <c r="G46" s="67">
        <f t="shared" si="0"/>
        <v>0</v>
      </c>
      <c r="H46" s="67">
        <f t="shared" si="0"/>
        <v>1</v>
      </c>
      <c r="I46" s="67">
        <f t="shared" si="0"/>
        <v>0</v>
      </c>
      <c r="J46" s="68">
        <f>SUM(J26:J44)</f>
        <v>262</v>
      </c>
      <c r="K46" s="57"/>
      <c r="L46" s="57"/>
      <c r="M46" s="70">
        <f t="shared" ref="M46:U46" si="1">SUM(M26:M44)</f>
        <v>1</v>
      </c>
      <c r="N46" s="67">
        <f t="shared" si="1"/>
        <v>0</v>
      </c>
      <c r="O46" s="67">
        <f t="shared" si="1"/>
        <v>105</v>
      </c>
      <c r="P46" s="71">
        <f t="shared" si="1"/>
        <v>107</v>
      </c>
      <c r="Q46" s="72">
        <f t="shared" si="1"/>
        <v>153</v>
      </c>
      <c r="R46" s="67">
        <f t="shared" si="1"/>
        <v>0</v>
      </c>
      <c r="S46" s="71">
        <f t="shared" si="1"/>
        <v>152</v>
      </c>
      <c r="T46" s="72">
        <f t="shared" si="1"/>
        <v>1</v>
      </c>
      <c r="U46" s="71">
        <f t="shared" si="1"/>
        <v>1</v>
      </c>
      <c r="V46" s="49"/>
      <c r="W46" s="45"/>
    </row>
    <row r="47" spans="1:23" ht="11.5">
      <c r="A47" s="52"/>
      <c r="B47" s="56"/>
      <c r="C47" s="53"/>
      <c r="D47" s="53"/>
    </row>
    <row r="48" spans="1:23" ht="11.5">
      <c r="A48" s="52"/>
      <c r="B48" s="56"/>
      <c r="C48" s="53"/>
      <c r="D48" s="53"/>
    </row>
    <row r="49" spans="1:4" ht="11.5">
      <c r="A49" s="52"/>
      <c r="B49" s="56"/>
      <c r="C49" s="53"/>
      <c r="D49" s="53"/>
    </row>
    <row r="50" spans="1:4" ht="11.5">
      <c r="A50" s="52"/>
      <c r="B50" s="56"/>
      <c r="C50" s="53"/>
      <c r="D50" s="53"/>
    </row>
    <row r="51" spans="1:4" ht="11.5">
      <c r="A51" s="52"/>
      <c r="B51" s="56"/>
      <c r="C51" s="53"/>
      <c r="D51" s="53"/>
    </row>
    <row r="52" spans="1:4" ht="11.5">
      <c r="A52" s="52"/>
      <c r="B52" s="56"/>
      <c r="C52" s="53"/>
      <c r="D52" s="53"/>
    </row>
    <row r="53" spans="1:4" ht="11.5">
      <c r="A53" s="52"/>
      <c r="B53" s="56"/>
      <c r="C53" s="53"/>
      <c r="D53" s="53"/>
    </row>
    <row r="54" spans="1:4" ht="11.5">
      <c r="A54" s="52"/>
      <c r="B54" s="56"/>
      <c r="C54" s="53"/>
      <c r="D54" s="53"/>
    </row>
    <row r="55" spans="1:4" ht="11.5">
      <c r="A55" s="52"/>
      <c r="B55" s="56"/>
      <c r="C55" s="53"/>
      <c r="D55" s="53"/>
    </row>
    <row r="56" spans="1:4" ht="11.5">
      <c r="A56" s="52"/>
      <c r="B56" s="56"/>
      <c r="C56" s="53"/>
      <c r="D56" s="53"/>
    </row>
    <row r="57" spans="1:4" ht="11.5">
      <c r="A57" s="52"/>
      <c r="B57" s="56"/>
      <c r="C57" s="53"/>
      <c r="D57" s="53"/>
    </row>
    <row r="58" spans="1:4" ht="11.5">
      <c r="A58" s="52"/>
      <c r="B58" s="56"/>
      <c r="C58" s="53"/>
      <c r="D58" s="53"/>
    </row>
    <row r="59" spans="1:4" ht="11.5">
      <c r="A59" s="52"/>
      <c r="B59" s="56"/>
      <c r="C59" s="53"/>
      <c r="D59" s="53"/>
    </row>
    <row r="60" spans="1:4" ht="11.5">
      <c r="A60" s="52"/>
      <c r="B60" s="56"/>
      <c r="C60" s="53"/>
      <c r="D60" s="53"/>
    </row>
    <row r="61" spans="1:4" ht="11.5">
      <c r="A61" s="52"/>
      <c r="B61" s="56"/>
      <c r="C61" s="53"/>
      <c r="D61" s="53"/>
    </row>
    <row r="62" spans="1:4" ht="11.5">
      <c r="A62" s="52"/>
      <c r="B62" s="56"/>
      <c r="C62" s="53"/>
      <c r="D62" s="53"/>
    </row>
    <row r="63" spans="1:4" ht="11.5">
      <c r="A63" s="52"/>
      <c r="B63" s="56"/>
      <c r="C63" s="53"/>
      <c r="D63" s="53"/>
    </row>
    <row r="64" spans="1:4" ht="11.5">
      <c r="A64" s="52"/>
      <c r="B64" s="56"/>
      <c r="C64" s="53"/>
      <c r="D64" s="53"/>
    </row>
    <row r="65" spans="1:4" ht="11.5">
      <c r="A65" s="52"/>
      <c r="B65" s="56"/>
      <c r="C65" s="53"/>
      <c r="D65" s="53"/>
    </row>
    <row r="66" spans="1:4" ht="11.5">
      <c r="A66" s="52"/>
      <c r="B66" s="56"/>
      <c r="C66" s="53"/>
      <c r="D66" s="53"/>
    </row>
    <row r="67" spans="1:4" ht="11.5">
      <c r="A67" s="52"/>
      <c r="B67" s="56"/>
      <c r="C67" s="53"/>
      <c r="D67" s="53"/>
    </row>
    <row r="68" spans="1:4" ht="11.5">
      <c r="A68" s="52"/>
      <c r="B68" s="56"/>
      <c r="C68" s="53"/>
      <c r="D68" s="53"/>
    </row>
    <row r="69" spans="1:4" ht="11.5">
      <c r="A69" s="52"/>
      <c r="B69" s="56"/>
      <c r="C69" s="53"/>
      <c r="D69" s="53"/>
    </row>
    <row r="70" spans="1:4" ht="11.5">
      <c r="A70" s="52"/>
      <c r="B70" s="56"/>
      <c r="C70" s="53"/>
      <c r="D70" s="53"/>
    </row>
    <row r="71" spans="1:4" ht="11.5">
      <c r="A71" s="52"/>
      <c r="B71" s="56"/>
      <c r="C71" s="53"/>
      <c r="D71" s="53"/>
    </row>
    <row r="72" spans="1:4" ht="11.5">
      <c r="A72" s="52"/>
      <c r="B72" s="56"/>
      <c r="C72" s="53"/>
      <c r="D72" s="53"/>
    </row>
    <row r="73" spans="1:4" ht="11.5">
      <c r="A73" s="52"/>
      <c r="B73" s="56"/>
      <c r="C73" s="53"/>
      <c r="D73" s="53"/>
    </row>
    <row r="74" spans="1:4" ht="11.5">
      <c r="A74" s="52"/>
      <c r="B74" s="56"/>
      <c r="C74" s="53"/>
      <c r="D74" s="53"/>
    </row>
    <row r="75" spans="1:4" ht="11.5">
      <c r="A75" s="52"/>
      <c r="B75" s="56"/>
      <c r="C75" s="53"/>
      <c r="D75" s="53"/>
    </row>
    <row r="76" spans="1:4" ht="11.5">
      <c r="A76" s="52"/>
      <c r="B76" s="56"/>
      <c r="C76" s="53"/>
      <c r="D76" s="53"/>
    </row>
    <row r="77" spans="1:4" ht="11.5">
      <c r="A77" s="52"/>
      <c r="B77" s="56"/>
      <c r="C77" s="53"/>
      <c r="D77" s="53"/>
    </row>
    <row r="78" spans="1:4" ht="11.5">
      <c r="A78" s="52"/>
      <c r="B78" s="56"/>
      <c r="C78" s="53"/>
      <c r="D78" s="53"/>
    </row>
    <row r="79" spans="1:4" ht="11.5">
      <c r="A79" s="52"/>
      <c r="B79" s="56"/>
      <c r="C79" s="53"/>
      <c r="D79" s="53"/>
    </row>
    <row r="80" spans="1:4" ht="11.5">
      <c r="A80" s="52"/>
      <c r="B80" s="56"/>
      <c r="C80" s="53"/>
      <c r="D80" s="53"/>
    </row>
    <row r="81" spans="1:20" ht="11.5">
      <c r="A81" s="52"/>
      <c r="B81" s="56"/>
      <c r="C81" s="53"/>
      <c r="D81" s="53"/>
    </row>
    <row r="82" spans="1:20" ht="11.5">
      <c r="A82" s="52"/>
      <c r="B82" s="56"/>
      <c r="C82" s="53"/>
      <c r="D82" s="53"/>
    </row>
    <row r="83" spans="1:20" ht="11.5">
      <c r="A83" s="52"/>
      <c r="B83" s="56"/>
      <c r="C83" s="53"/>
      <c r="D83" s="53"/>
    </row>
    <row r="84" spans="1:20" ht="11.5">
      <c r="A84" s="52"/>
      <c r="B84" s="56"/>
      <c r="C84" s="53"/>
      <c r="D84" s="53"/>
    </row>
    <row r="85" spans="1:20" ht="11.5">
      <c r="A85" s="52"/>
      <c r="B85" s="56"/>
      <c r="C85" s="53"/>
      <c r="D85" s="53"/>
    </row>
    <row r="86" spans="1:20" ht="11.5">
      <c r="A86" s="52"/>
      <c r="B86" s="56"/>
      <c r="C86" s="53"/>
      <c r="D86" s="53"/>
    </row>
    <row r="87" spans="1:20" ht="11.5">
      <c r="A87" s="52"/>
      <c r="B87" s="56"/>
      <c r="C87" s="53"/>
      <c r="D87" s="53"/>
    </row>
    <row r="88" spans="1:20" ht="12" customHeight="1">
      <c r="B88" s="61"/>
      <c r="C88" s="61"/>
      <c r="D88" s="61"/>
      <c r="E88" s="61"/>
      <c r="F88" s="61"/>
      <c r="G88" s="61"/>
      <c r="H88" s="61"/>
      <c r="I88" s="61"/>
      <c r="J88" s="61"/>
      <c r="K88" s="61"/>
      <c r="L88" s="61"/>
      <c r="M88" s="61"/>
      <c r="N88" s="61"/>
      <c r="O88" s="61"/>
      <c r="P88" s="61"/>
      <c r="Q88" s="61"/>
      <c r="R88" s="61"/>
      <c r="S88" s="61"/>
      <c r="T88" s="61"/>
    </row>
    <row r="89" spans="1:20" ht="12" customHeight="1">
      <c r="B89" s="61"/>
      <c r="C89" s="61"/>
      <c r="D89" s="61"/>
      <c r="E89" s="61"/>
      <c r="F89" s="61"/>
      <c r="G89" s="61"/>
      <c r="H89" s="61"/>
      <c r="I89" s="61"/>
      <c r="J89" s="61"/>
      <c r="K89" s="61"/>
      <c r="L89" s="61"/>
      <c r="M89" s="61"/>
      <c r="N89" s="61"/>
      <c r="O89" s="61"/>
      <c r="P89" s="61"/>
      <c r="Q89" s="61"/>
      <c r="R89" s="61"/>
      <c r="S89" s="61"/>
      <c r="T89" s="61"/>
    </row>
    <row r="90" spans="1:20" ht="12" customHeight="1">
      <c r="B90" s="61"/>
      <c r="C90" s="61"/>
      <c r="D90" s="61"/>
      <c r="E90" s="61"/>
      <c r="F90" s="61"/>
      <c r="G90" s="61"/>
      <c r="H90" s="61"/>
      <c r="I90" s="61"/>
      <c r="J90" s="61"/>
      <c r="K90" s="61"/>
      <c r="L90" s="61"/>
      <c r="M90" s="61"/>
      <c r="N90" s="61"/>
      <c r="O90" s="61"/>
      <c r="P90" s="61"/>
      <c r="Q90" s="61"/>
      <c r="R90" s="61"/>
      <c r="S90" s="61"/>
      <c r="T90" s="61"/>
    </row>
    <row r="91" spans="1:20" ht="12" customHeight="1">
      <c r="B91" s="61"/>
      <c r="C91" s="61"/>
      <c r="D91" s="61"/>
      <c r="E91" s="61"/>
      <c r="F91" s="61"/>
      <c r="G91" s="61"/>
      <c r="H91" s="61"/>
      <c r="I91" s="61"/>
      <c r="J91" s="61"/>
      <c r="K91" s="61"/>
      <c r="L91" s="61"/>
      <c r="M91" s="61"/>
      <c r="N91" s="61"/>
      <c r="O91" s="61"/>
      <c r="P91" s="61"/>
      <c r="Q91" s="61"/>
      <c r="R91" s="61"/>
      <c r="S91" s="61"/>
      <c r="T91" s="61"/>
    </row>
    <row r="92" spans="1:20" ht="12" customHeight="1">
      <c r="B92" s="61"/>
      <c r="C92" s="61"/>
      <c r="D92" s="61"/>
      <c r="E92" s="61"/>
      <c r="F92" s="61"/>
      <c r="G92" s="61"/>
      <c r="H92" s="61"/>
      <c r="I92" s="61"/>
      <c r="J92" s="61"/>
      <c r="K92" s="61"/>
      <c r="L92" s="61"/>
      <c r="M92" s="61"/>
      <c r="N92" s="61"/>
      <c r="O92" s="61"/>
      <c r="P92" s="61"/>
      <c r="Q92" s="61"/>
      <c r="R92" s="61"/>
      <c r="S92" s="61"/>
      <c r="T92" s="61"/>
    </row>
    <row r="93" spans="1:20" ht="12" customHeight="1">
      <c r="B93" s="61"/>
      <c r="C93" s="61"/>
      <c r="D93" s="61"/>
      <c r="E93" s="61"/>
      <c r="F93" s="61"/>
      <c r="G93" s="61"/>
      <c r="H93" s="61"/>
      <c r="I93" s="61"/>
      <c r="J93" s="61"/>
      <c r="K93" s="61"/>
      <c r="L93" s="61"/>
      <c r="M93" s="61"/>
      <c r="N93" s="61"/>
      <c r="O93" s="61"/>
      <c r="P93" s="61"/>
      <c r="Q93" s="61"/>
      <c r="R93" s="61"/>
      <c r="S93" s="61"/>
      <c r="T93" s="61"/>
    </row>
    <row r="94" spans="1:20" ht="12" customHeight="1">
      <c r="B94" s="61"/>
      <c r="C94" s="61"/>
      <c r="D94" s="61"/>
      <c r="E94" s="61"/>
      <c r="F94" s="61"/>
      <c r="G94" s="61"/>
      <c r="H94" s="61"/>
      <c r="I94" s="61"/>
      <c r="J94" s="61"/>
      <c r="K94" s="61"/>
      <c r="L94" s="61"/>
      <c r="M94" s="61"/>
      <c r="N94" s="61"/>
      <c r="O94" s="61"/>
      <c r="P94" s="61"/>
      <c r="Q94" s="61"/>
      <c r="R94" s="61"/>
      <c r="S94" s="61"/>
      <c r="T94" s="61"/>
    </row>
    <row r="95" spans="1:20" ht="12" customHeight="1">
      <c r="B95" s="61"/>
      <c r="C95" s="61"/>
      <c r="D95" s="61"/>
      <c r="E95" s="61"/>
      <c r="F95" s="61"/>
      <c r="G95" s="61"/>
      <c r="H95" s="61"/>
      <c r="I95" s="61"/>
      <c r="J95" s="61"/>
      <c r="K95" s="61"/>
      <c r="L95" s="61"/>
      <c r="M95" s="61"/>
      <c r="N95" s="61"/>
      <c r="O95" s="61"/>
      <c r="P95" s="61"/>
      <c r="Q95" s="61"/>
      <c r="R95" s="61"/>
      <c r="S95" s="61"/>
      <c r="T95" s="61"/>
    </row>
    <row r="96" spans="1:20" ht="12" customHeight="1">
      <c r="B96" s="61"/>
      <c r="C96" s="61"/>
      <c r="D96" s="61"/>
      <c r="E96" s="61"/>
      <c r="F96" s="61"/>
      <c r="G96" s="61"/>
      <c r="H96" s="61"/>
      <c r="I96" s="61"/>
      <c r="J96" s="61"/>
      <c r="K96" s="61"/>
      <c r="L96" s="61"/>
      <c r="M96" s="61"/>
      <c r="N96" s="61"/>
      <c r="O96" s="61"/>
      <c r="P96" s="61"/>
      <c r="Q96" s="61"/>
      <c r="R96" s="61"/>
      <c r="S96" s="61"/>
      <c r="T96" s="61"/>
    </row>
    <row r="97" spans="2:20" ht="12" customHeight="1">
      <c r="B97" s="61"/>
      <c r="C97" s="61"/>
      <c r="D97" s="61"/>
      <c r="E97" s="61"/>
      <c r="F97" s="61"/>
      <c r="G97" s="61"/>
      <c r="H97" s="61"/>
      <c r="I97" s="61"/>
      <c r="J97" s="61"/>
      <c r="K97" s="61"/>
      <c r="L97" s="61"/>
      <c r="M97" s="61"/>
      <c r="N97" s="61"/>
      <c r="O97" s="61"/>
      <c r="P97" s="61"/>
      <c r="Q97" s="61"/>
      <c r="R97" s="61"/>
      <c r="S97" s="61"/>
      <c r="T97" s="61"/>
    </row>
    <row r="98" spans="2:20" ht="12" customHeight="1">
      <c r="B98" s="61"/>
      <c r="C98" s="61"/>
      <c r="D98" s="61"/>
      <c r="E98" s="61"/>
      <c r="F98" s="61"/>
      <c r="G98" s="61"/>
      <c r="H98" s="61"/>
      <c r="I98" s="61"/>
      <c r="J98" s="61"/>
      <c r="K98" s="61"/>
      <c r="L98" s="61"/>
      <c r="M98" s="61"/>
      <c r="N98" s="61"/>
      <c r="O98" s="61"/>
      <c r="P98" s="61"/>
      <c r="Q98" s="61"/>
      <c r="R98" s="61"/>
      <c r="S98" s="61"/>
      <c r="T98" s="61"/>
    </row>
    <row r="99" spans="2:20" ht="12" customHeight="1">
      <c r="B99" s="61"/>
      <c r="C99" s="61"/>
      <c r="D99" s="61"/>
      <c r="E99" s="61"/>
      <c r="F99" s="61"/>
      <c r="G99" s="61"/>
      <c r="H99" s="61"/>
      <c r="I99" s="61"/>
      <c r="J99" s="61"/>
      <c r="K99" s="61"/>
      <c r="L99" s="61"/>
      <c r="M99" s="61"/>
      <c r="N99" s="61"/>
      <c r="O99" s="61"/>
      <c r="P99" s="61"/>
      <c r="Q99" s="61"/>
      <c r="R99" s="61"/>
      <c r="S99" s="61"/>
      <c r="T99" s="61"/>
    </row>
    <row r="100" spans="2:20" ht="12" customHeight="1">
      <c r="B100" s="61"/>
      <c r="C100" s="61"/>
      <c r="D100" s="61"/>
      <c r="E100" s="61"/>
      <c r="F100" s="61"/>
      <c r="G100" s="61"/>
      <c r="H100" s="61"/>
      <c r="I100" s="61"/>
      <c r="J100" s="61"/>
      <c r="K100" s="61"/>
      <c r="L100" s="61"/>
      <c r="M100" s="61"/>
      <c r="N100" s="61"/>
      <c r="O100" s="61"/>
      <c r="P100" s="61"/>
      <c r="Q100" s="61"/>
      <c r="R100" s="61"/>
      <c r="S100" s="61"/>
      <c r="T100" s="61"/>
    </row>
    <row r="101" spans="2:20" ht="12" customHeight="1">
      <c r="B101" s="61"/>
      <c r="C101" s="61"/>
      <c r="D101" s="61"/>
      <c r="E101" s="61"/>
      <c r="F101" s="61"/>
      <c r="G101" s="61"/>
      <c r="H101" s="61"/>
      <c r="I101" s="61"/>
      <c r="J101" s="61"/>
      <c r="K101" s="61"/>
      <c r="L101" s="61"/>
      <c r="M101" s="61"/>
      <c r="N101" s="61"/>
      <c r="O101" s="61"/>
      <c r="P101" s="61"/>
      <c r="Q101" s="61"/>
      <c r="R101" s="61"/>
      <c r="S101" s="61"/>
      <c r="T101" s="61"/>
    </row>
    <row r="102" spans="2:20" ht="12" customHeight="1">
      <c r="B102" s="61"/>
      <c r="C102" s="61"/>
      <c r="D102" s="61"/>
      <c r="E102" s="61"/>
      <c r="F102" s="61"/>
      <c r="G102" s="61"/>
      <c r="H102" s="61"/>
      <c r="I102" s="61"/>
      <c r="J102" s="61"/>
      <c r="K102" s="61"/>
      <c r="L102" s="61"/>
      <c r="M102" s="61"/>
      <c r="N102" s="61"/>
      <c r="O102" s="61"/>
      <c r="P102" s="61"/>
      <c r="Q102" s="61"/>
      <c r="R102" s="61"/>
      <c r="S102" s="61"/>
      <c r="T102" s="61"/>
    </row>
    <row r="103" spans="2:20" ht="12" customHeight="1">
      <c r="B103" s="61"/>
      <c r="C103" s="61"/>
      <c r="D103" s="61"/>
      <c r="E103" s="61"/>
      <c r="F103" s="61"/>
      <c r="G103" s="61"/>
      <c r="H103" s="61"/>
      <c r="I103" s="61"/>
      <c r="J103" s="61"/>
      <c r="K103" s="61"/>
      <c r="L103" s="61"/>
      <c r="M103" s="61"/>
      <c r="N103" s="61"/>
      <c r="O103" s="61"/>
      <c r="P103" s="61"/>
      <c r="Q103" s="61"/>
      <c r="R103" s="61"/>
      <c r="S103" s="61"/>
      <c r="T103" s="61"/>
    </row>
    <row r="104" spans="2:20" ht="12" customHeight="1">
      <c r="B104" s="61"/>
      <c r="C104" s="61"/>
      <c r="D104" s="61"/>
      <c r="E104" s="61"/>
      <c r="F104" s="61"/>
      <c r="G104" s="61"/>
      <c r="H104" s="61"/>
      <c r="I104" s="61"/>
      <c r="J104" s="61"/>
      <c r="K104" s="61"/>
      <c r="L104" s="61"/>
      <c r="M104" s="61"/>
      <c r="N104" s="61"/>
      <c r="O104" s="61"/>
      <c r="P104" s="61"/>
      <c r="Q104" s="61"/>
      <c r="R104" s="61"/>
      <c r="S104" s="61"/>
      <c r="T104" s="61"/>
    </row>
    <row r="105" spans="2:20" ht="12" customHeight="1">
      <c r="B105" s="61"/>
      <c r="C105" s="61"/>
      <c r="D105" s="61"/>
      <c r="E105" s="61"/>
      <c r="F105" s="61"/>
      <c r="G105" s="61"/>
      <c r="H105" s="61"/>
      <c r="I105" s="61"/>
      <c r="J105" s="61"/>
      <c r="K105" s="61"/>
      <c r="L105" s="61"/>
      <c r="M105" s="61"/>
      <c r="N105" s="61"/>
      <c r="O105" s="61"/>
      <c r="P105" s="61"/>
      <c r="Q105" s="61"/>
      <c r="R105" s="61"/>
      <c r="S105" s="61"/>
      <c r="T105" s="61"/>
    </row>
    <row r="106" spans="2:20" ht="12" customHeight="1">
      <c r="B106" s="61"/>
      <c r="C106" s="61"/>
      <c r="D106" s="61"/>
      <c r="E106" s="61"/>
      <c r="F106" s="61"/>
      <c r="G106" s="61"/>
      <c r="H106" s="61"/>
      <c r="I106" s="61"/>
      <c r="J106" s="61"/>
      <c r="K106" s="61"/>
      <c r="L106" s="61"/>
      <c r="M106" s="61"/>
      <c r="N106" s="61"/>
      <c r="O106" s="61"/>
      <c r="P106" s="61"/>
      <c r="Q106" s="61"/>
      <c r="R106" s="61"/>
      <c r="S106" s="61"/>
      <c r="T106" s="61"/>
    </row>
    <row r="107" spans="2:20" ht="12" customHeight="1">
      <c r="B107" s="61"/>
      <c r="C107" s="61"/>
      <c r="D107" s="61"/>
      <c r="E107" s="61"/>
      <c r="F107" s="61"/>
      <c r="G107" s="61"/>
      <c r="H107" s="61"/>
      <c r="I107" s="61"/>
      <c r="J107" s="61"/>
      <c r="K107" s="61"/>
      <c r="L107" s="61"/>
      <c r="M107" s="61"/>
      <c r="N107" s="61"/>
      <c r="O107" s="61"/>
      <c r="P107" s="61"/>
      <c r="Q107" s="61"/>
      <c r="R107" s="61"/>
      <c r="S107" s="61"/>
      <c r="T107" s="61"/>
    </row>
    <row r="108" spans="2:20" ht="12" customHeight="1">
      <c r="B108" s="61"/>
      <c r="C108" s="61"/>
      <c r="D108" s="61"/>
      <c r="E108" s="61"/>
      <c r="F108" s="61"/>
      <c r="G108" s="61"/>
      <c r="H108" s="61"/>
      <c r="I108" s="61"/>
      <c r="J108" s="61"/>
      <c r="K108" s="61"/>
      <c r="L108" s="61"/>
      <c r="M108" s="61"/>
      <c r="N108" s="61"/>
      <c r="O108" s="61"/>
      <c r="P108" s="61"/>
      <c r="Q108" s="61"/>
      <c r="R108" s="61"/>
      <c r="S108" s="61"/>
      <c r="T108" s="61"/>
    </row>
    <row r="109" spans="2:20" ht="12" customHeight="1">
      <c r="B109" s="61"/>
      <c r="C109" s="61"/>
      <c r="D109" s="61"/>
      <c r="E109" s="61"/>
      <c r="F109" s="61"/>
      <c r="G109" s="61"/>
      <c r="H109" s="61"/>
      <c r="I109" s="61"/>
      <c r="J109" s="61"/>
      <c r="K109" s="61"/>
      <c r="L109" s="61"/>
      <c r="M109" s="61"/>
      <c r="N109" s="61"/>
      <c r="O109" s="61"/>
      <c r="P109" s="61"/>
      <c r="Q109" s="61"/>
      <c r="R109" s="61"/>
      <c r="S109" s="61"/>
      <c r="T109" s="61"/>
    </row>
    <row r="110" spans="2:20" ht="12" customHeight="1">
      <c r="B110" s="61"/>
      <c r="C110" s="61"/>
      <c r="D110" s="61"/>
      <c r="E110" s="61"/>
      <c r="F110" s="61"/>
      <c r="G110" s="61"/>
      <c r="H110" s="61"/>
      <c r="I110" s="61"/>
      <c r="J110" s="61"/>
      <c r="K110" s="61"/>
      <c r="L110" s="61"/>
      <c r="M110" s="61"/>
      <c r="N110" s="61"/>
      <c r="O110" s="61"/>
      <c r="P110" s="61"/>
      <c r="Q110" s="61"/>
      <c r="R110" s="61"/>
      <c r="S110" s="61"/>
      <c r="T110" s="61"/>
    </row>
    <row r="111" spans="2:20" ht="12" customHeight="1">
      <c r="B111" s="61"/>
      <c r="C111" s="61"/>
      <c r="D111" s="61"/>
      <c r="E111" s="61"/>
      <c r="F111" s="61"/>
      <c r="G111" s="61"/>
      <c r="H111" s="61"/>
      <c r="I111" s="61"/>
      <c r="J111" s="61"/>
      <c r="K111" s="61"/>
      <c r="L111" s="61"/>
      <c r="M111" s="61"/>
      <c r="N111" s="61"/>
      <c r="O111" s="61"/>
      <c r="P111" s="61"/>
      <c r="Q111" s="61"/>
      <c r="R111" s="61"/>
      <c r="S111" s="61"/>
      <c r="T111" s="61"/>
    </row>
    <row r="112" spans="2:20" ht="12" customHeight="1">
      <c r="B112" s="61"/>
      <c r="C112" s="61"/>
      <c r="D112" s="61"/>
      <c r="E112" s="61"/>
      <c r="F112" s="61"/>
      <c r="G112" s="61"/>
      <c r="H112" s="61"/>
      <c r="I112" s="61"/>
      <c r="J112" s="61"/>
      <c r="K112" s="61"/>
      <c r="L112" s="61"/>
      <c r="M112" s="61"/>
      <c r="N112" s="61"/>
      <c r="O112" s="61"/>
      <c r="P112" s="61"/>
      <c r="Q112" s="61"/>
      <c r="R112" s="61"/>
      <c r="S112" s="61"/>
      <c r="T112" s="61"/>
    </row>
    <row r="113" spans="2:20" ht="12" customHeight="1">
      <c r="B113" s="61"/>
      <c r="C113" s="61"/>
      <c r="D113" s="61"/>
      <c r="E113" s="61"/>
      <c r="F113" s="61"/>
      <c r="G113" s="61"/>
      <c r="H113" s="61"/>
      <c r="I113" s="61"/>
      <c r="J113" s="61"/>
      <c r="K113" s="61"/>
      <c r="L113" s="61"/>
      <c r="M113" s="61"/>
      <c r="N113" s="61"/>
      <c r="O113" s="61"/>
      <c r="P113" s="61"/>
      <c r="Q113" s="61"/>
      <c r="R113" s="61"/>
      <c r="S113" s="61"/>
      <c r="T113" s="61"/>
    </row>
    <row r="114" spans="2:20" ht="12" customHeight="1">
      <c r="B114" s="61"/>
      <c r="C114" s="61"/>
      <c r="D114" s="61"/>
      <c r="E114" s="61"/>
      <c r="F114" s="61"/>
      <c r="G114" s="61"/>
      <c r="H114" s="61"/>
      <c r="I114" s="61"/>
      <c r="J114" s="61"/>
      <c r="K114" s="61"/>
      <c r="L114" s="61"/>
      <c r="M114" s="61"/>
      <c r="N114" s="61"/>
      <c r="O114" s="61"/>
      <c r="P114" s="61"/>
      <c r="Q114" s="61"/>
      <c r="R114" s="61"/>
      <c r="S114" s="61"/>
      <c r="T114" s="61"/>
    </row>
    <row r="115" spans="2:20" ht="12" customHeight="1">
      <c r="B115" s="61"/>
      <c r="C115" s="61"/>
      <c r="D115" s="61"/>
      <c r="E115" s="61"/>
      <c r="F115" s="61"/>
      <c r="G115" s="61"/>
      <c r="H115" s="61"/>
      <c r="I115" s="61"/>
      <c r="J115" s="61"/>
      <c r="K115" s="61"/>
      <c r="L115" s="61"/>
      <c r="M115" s="61"/>
      <c r="N115" s="61"/>
      <c r="O115" s="61"/>
      <c r="P115" s="61"/>
      <c r="Q115" s="61"/>
      <c r="R115" s="61"/>
      <c r="S115" s="61"/>
      <c r="T115" s="61"/>
    </row>
    <row r="116" spans="2:20" ht="12" customHeight="1">
      <c r="B116" s="61"/>
      <c r="C116" s="61"/>
      <c r="D116" s="61"/>
      <c r="E116" s="61"/>
      <c r="F116" s="61"/>
      <c r="G116" s="61"/>
      <c r="H116" s="61"/>
      <c r="I116" s="61"/>
      <c r="J116" s="61"/>
      <c r="K116" s="61"/>
      <c r="L116" s="61"/>
      <c r="M116" s="61"/>
      <c r="N116" s="61"/>
      <c r="O116" s="61"/>
      <c r="P116" s="61"/>
      <c r="Q116" s="61"/>
      <c r="R116" s="61"/>
      <c r="S116" s="61"/>
      <c r="T116" s="61"/>
    </row>
    <row r="117" spans="2:20" ht="12" customHeight="1">
      <c r="B117" s="61"/>
      <c r="C117" s="61"/>
      <c r="D117" s="61"/>
      <c r="E117" s="61"/>
      <c r="F117" s="61"/>
      <c r="G117" s="61"/>
      <c r="H117" s="61"/>
      <c r="I117" s="61"/>
      <c r="J117" s="61"/>
      <c r="K117" s="61"/>
      <c r="L117" s="61"/>
      <c r="M117" s="61"/>
      <c r="N117" s="61"/>
      <c r="O117" s="61"/>
      <c r="P117" s="61"/>
      <c r="Q117" s="61"/>
      <c r="R117" s="61"/>
      <c r="S117" s="61"/>
      <c r="T117" s="61"/>
    </row>
    <row r="118" spans="2:20" ht="12" customHeight="1">
      <c r="B118" s="61"/>
      <c r="C118" s="61"/>
      <c r="D118" s="61"/>
      <c r="E118" s="61"/>
      <c r="F118" s="61"/>
      <c r="G118" s="61"/>
      <c r="H118" s="61"/>
      <c r="I118" s="61"/>
      <c r="J118" s="61"/>
      <c r="K118" s="61"/>
      <c r="L118" s="61"/>
      <c r="M118" s="61"/>
      <c r="N118" s="61"/>
      <c r="O118" s="61"/>
      <c r="P118" s="61"/>
      <c r="Q118" s="61"/>
      <c r="R118" s="61"/>
      <c r="S118" s="61"/>
      <c r="T118" s="61"/>
    </row>
    <row r="119" spans="2:20" ht="12" customHeight="1">
      <c r="B119" s="61"/>
      <c r="C119" s="61"/>
      <c r="D119" s="61"/>
      <c r="E119" s="61"/>
      <c r="F119" s="61"/>
      <c r="G119" s="61"/>
      <c r="H119" s="61"/>
      <c r="I119" s="61"/>
      <c r="J119" s="61"/>
      <c r="K119" s="61"/>
      <c r="L119" s="61"/>
      <c r="M119" s="61"/>
      <c r="N119" s="61"/>
      <c r="O119" s="61"/>
      <c r="P119" s="61"/>
      <c r="Q119" s="61"/>
      <c r="R119" s="61"/>
      <c r="S119" s="61"/>
      <c r="T119" s="61"/>
    </row>
    <row r="120" spans="2:20" ht="12" customHeight="1">
      <c r="B120" s="61"/>
      <c r="C120" s="61"/>
      <c r="D120" s="61"/>
      <c r="E120" s="61"/>
      <c r="F120" s="61"/>
      <c r="G120" s="61"/>
      <c r="H120" s="61"/>
      <c r="I120" s="61"/>
      <c r="J120" s="61"/>
      <c r="K120" s="61"/>
      <c r="L120" s="61"/>
      <c r="M120" s="61"/>
      <c r="N120" s="61"/>
      <c r="O120" s="61"/>
      <c r="P120" s="61"/>
      <c r="Q120" s="61"/>
      <c r="R120" s="61"/>
      <c r="S120" s="61"/>
      <c r="T120" s="61"/>
    </row>
    <row r="121" spans="2:20" ht="12" customHeight="1">
      <c r="B121" s="61"/>
      <c r="C121" s="61"/>
      <c r="D121" s="61"/>
      <c r="E121" s="61"/>
      <c r="F121" s="61"/>
      <c r="G121" s="61"/>
      <c r="H121" s="61"/>
      <c r="I121" s="61"/>
      <c r="J121" s="61"/>
      <c r="K121" s="61"/>
      <c r="L121" s="61"/>
      <c r="M121" s="61"/>
      <c r="N121" s="61"/>
      <c r="O121" s="61"/>
      <c r="P121" s="61"/>
      <c r="Q121" s="61"/>
      <c r="R121" s="61"/>
      <c r="S121" s="61"/>
      <c r="T121" s="61"/>
    </row>
    <row r="122" spans="2:20" ht="12" hidden="1" customHeight="1">
      <c r="B122" s="61"/>
      <c r="C122" s="61"/>
      <c r="D122" s="61"/>
      <c r="E122" s="61"/>
      <c r="F122" s="61"/>
      <c r="G122" s="61"/>
      <c r="H122" s="61"/>
      <c r="I122" s="61"/>
      <c r="J122" s="61"/>
      <c r="K122" s="61"/>
      <c r="L122" s="61"/>
      <c r="M122" s="61"/>
      <c r="N122" s="61"/>
      <c r="O122" s="61"/>
      <c r="P122" s="61"/>
      <c r="Q122" s="61"/>
      <c r="R122" s="61"/>
      <c r="S122" s="61"/>
      <c r="T122" s="61"/>
    </row>
    <row r="123" spans="2:20" ht="12" hidden="1" customHeight="1">
      <c r="B123" s="61"/>
      <c r="C123" s="61"/>
      <c r="D123" s="61"/>
      <c r="E123" s="61"/>
      <c r="F123" s="61"/>
      <c r="G123" s="61"/>
      <c r="H123" s="61"/>
      <c r="I123" s="61"/>
      <c r="J123" s="61"/>
      <c r="K123" s="61"/>
      <c r="L123" s="61"/>
      <c r="M123" s="61"/>
      <c r="N123" s="61"/>
      <c r="O123" s="61"/>
      <c r="P123" s="61"/>
      <c r="Q123" s="61"/>
      <c r="R123" s="61"/>
      <c r="S123" s="61"/>
      <c r="T123" s="61"/>
    </row>
    <row r="124" spans="2:20" ht="12" hidden="1" customHeight="1">
      <c r="B124" s="61"/>
      <c r="C124" s="61"/>
      <c r="D124" s="61"/>
      <c r="E124" s="61"/>
      <c r="F124" s="61"/>
      <c r="G124" s="61"/>
      <c r="H124" s="61"/>
      <c r="I124" s="61"/>
      <c r="J124" s="61"/>
      <c r="K124" s="61"/>
      <c r="L124" s="61"/>
      <c r="M124" s="61"/>
      <c r="N124" s="61"/>
      <c r="O124" s="61"/>
      <c r="P124" s="61"/>
      <c r="Q124" s="61"/>
      <c r="R124" s="61"/>
      <c r="S124" s="61"/>
      <c r="T124" s="61"/>
    </row>
    <row r="125" spans="2:20" ht="12" hidden="1" customHeight="1"/>
    <row r="126" spans="2:20" ht="12" hidden="1" customHeight="1"/>
    <row r="127" spans="2:20" ht="11.5" hidden="1">
      <c r="B127" s="39"/>
    </row>
    <row r="128" spans="2:20" ht="11.5" hidden="1">
      <c r="B128" s="39"/>
    </row>
    <row r="129" spans="2:2" ht="11.5" hidden="1">
      <c r="B129" s="39"/>
    </row>
    <row r="130" spans="2:2" ht="11.5" hidden="1">
      <c r="B130" s="39"/>
    </row>
    <row r="131" spans="2:2" ht="11.5" hidden="1">
      <c r="B131" s="39"/>
    </row>
    <row r="132" spans="2:2" ht="11.5" hidden="1">
      <c r="B132" s="39"/>
    </row>
    <row r="133" spans="2:2" ht="11.5" hidden="1">
      <c r="B133" s="39"/>
    </row>
    <row r="134" spans="2:2" ht="11.5" hidden="1">
      <c r="B134" s="39"/>
    </row>
    <row r="135" spans="2:2" ht="11.5" hidden="1">
      <c r="B135" s="39"/>
    </row>
    <row r="136" spans="2:2" ht="11.5" hidden="1">
      <c r="B136" s="39"/>
    </row>
    <row r="137" spans="2:2" ht="11.5" hidden="1">
      <c r="B137" s="39"/>
    </row>
    <row r="138" spans="2:2" ht="11.5" hidden="1">
      <c r="B138" s="39"/>
    </row>
    <row r="139" spans="2:2" ht="11.5" hidden="1">
      <c r="B139" s="39"/>
    </row>
    <row r="140" spans="2:2" ht="11.5" hidden="1">
      <c r="B140" s="39"/>
    </row>
    <row r="141" spans="2:2" ht="11.5" hidden="1">
      <c r="B141" s="39"/>
    </row>
    <row r="142" spans="2:2" ht="11.5" hidden="1">
      <c r="B142" s="39"/>
    </row>
    <row r="143" spans="2:2" ht="11.5" hidden="1">
      <c r="B143" s="39"/>
    </row>
    <row r="144" spans="2:2" ht="11.5" hidden="1">
      <c r="B144" s="39"/>
    </row>
    <row r="145" spans="2:2" ht="11.5" hidden="1">
      <c r="B145" s="39"/>
    </row>
    <row r="146" spans="2:2" ht="11.5" hidden="1">
      <c r="B146" s="39"/>
    </row>
    <row r="147" spans="2:2" ht="11.5" hidden="1">
      <c r="B147" s="39"/>
    </row>
    <row r="148" spans="2:2" ht="11.5" hidden="1">
      <c r="B148" s="39"/>
    </row>
    <row r="149" spans="2:2" ht="11.5" hidden="1">
      <c r="B149" s="39"/>
    </row>
    <row r="150" spans="2:2" ht="11.5" hidden="1">
      <c r="B150" s="39"/>
    </row>
    <row r="151" spans="2:2" ht="11.5" hidden="1">
      <c r="B151" s="39"/>
    </row>
    <row r="152" spans="2:2" ht="11.5" hidden="1">
      <c r="B152" s="39"/>
    </row>
    <row r="153" spans="2:2" ht="11.5" hidden="1">
      <c r="B153" s="39"/>
    </row>
    <row r="154" spans="2:2" ht="11.5" hidden="1">
      <c r="B154" s="39"/>
    </row>
    <row r="155" spans="2:2" ht="11.5"/>
    <row r="156" spans="2:2" ht="12" hidden="1" customHeight="1"/>
    <row r="157" spans="2:2" ht="12" hidden="1" customHeight="1"/>
    <row r="158" spans="2:2" ht="12" hidden="1" customHeight="1"/>
    <row r="159" spans="2:2" ht="12" hidden="1" customHeight="1"/>
    <row r="160" spans="2:2"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95" spans="2:18" ht="12" customHeight="1">
      <c r="B195" s="183" t="s">
        <v>285</v>
      </c>
      <c r="C195" s="183"/>
      <c r="D195" s="183"/>
      <c r="E195" s="183"/>
      <c r="F195" s="183"/>
      <c r="G195" s="183"/>
      <c r="H195" s="183"/>
      <c r="I195" s="183"/>
      <c r="J195" s="183"/>
      <c r="K195" s="183"/>
      <c r="L195" s="183"/>
      <c r="M195" s="183"/>
      <c r="N195" s="183"/>
      <c r="O195" s="183"/>
      <c r="P195" s="183"/>
      <c r="Q195" s="183"/>
      <c r="R195" s="183"/>
    </row>
    <row r="196" spans="2:18" ht="12" customHeight="1">
      <c r="B196" s="183"/>
      <c r="C196" s="183"/>
      <c r="D196" s="183"/>
      <c r="E196" s="183"/>
      <c r="F196" s="183"/>
      <c r="G196" s="183"/>
      <c r="H196" s="183"/>
      <c r="I196" s="183"/>
      <c r="J196" s="183"/>
      <c r="K196" s="183"/>
      <c r="L196" s="183"/>
      <c r="M196" s="183"/>
      <c r="N196" s="183"/>
      <c r="O196" s="183"/>
      <c r="P196" s="183"/>
      <c r="Q196" s="183"/>
      <c r="R196" s="183"/>
    </row>
    <row r="197" spans="2:18" ht="12" customHeight="1">
      <c r="B197" s="183"/>
      <c r="C197" s="183"/>
      <c r="D197" s="183"/>
      <c r="E197" s="183"/>
      <c r="F197" s="183"/>
      <c r="G197" s="183"/>
      <c r="H197" s="183"/>
      <c r="I197" s="183"/>
      <c r="J197" s="183"/>
      <c r="K197" s="183"/>
      <c r="L197" s="183"/>
      <c r="M197" s="183"/>
      <c r="N197" s="183"/>
      <c r="O197" s="183"/>
      <c r="P197" s="183"/>
      <c r="Q197" s="183"/>
      <c r="R197" s="183"/>
    </row>
    <row r="203" spans="2:18" customFormat="1" ht="12" customHeight="1"/>
    <row r="204" spans="2:18" customFormat="1" ht="12" customHeight="1"/>
    <row r="205" spans="2:18" customFormat="1" ht="14.5"/>
    <row r="206" spans="2:18" customFormat="1" ht="14.5"/>
    <row r="207" spans="2:18" customFormat="1" ht="14.5"/>
    <row r="208" spans="2:18" customFormat="1" ht="14.5"/>
    <row r="209" customFormat="1" ht="14.5"/>
    <row r="210" customFormat="1" ht="14.5"/>
    <row r="211" customFormat="1" ht="14.5"/>
    <row r="212" customFormat="1" ht="14.5"/>
    <row r="213" customFormat="1" ht="14.5"/>
    <row r="214" customFormat="1" ht="14.5"/>
    <row r="215" customFormat="1" ht="14.5"/>
    <row r="216" customFormat="1" ht="14.5"/>
    <row r="217" customFormat="1" ht="14.5"/>
    <row r="218" customFormat="1" ht="14.5"/>
    <row r="219" customFormat="1" ht="14.5"/>
    <row r="220" customFormat="1" ht="14.5"/>
    <row r="221" customFormat="1" ht="14.5"/>
    <row r="222" customFormat="1" ht="14.5"/>
    <row r="223" customFormat="1" ht="14.5"/>
    <row r="224" customFormat="1" ht="14.5"/>
    <row r="225" spans="2:8" customFormat="1" ht="14.5"/>
    <row r="226" spans="2:8" customFormat="1" ht="14.5"/>
    <row r="227" spans="2:8" customFormat="1" ht="14.5"/>
    <row r="228" spans="2:8" ht="14.5">
      <c r="B228"/>
      <c r="C228"/>
      <c r="D228"/>
      <c r="E228"/>
      <c r="F228"/>
      <c r="G228"/>
      <c r="H228"/>
    </row>
    <row r="229" spans="2:8" ht="14.5">
      <c r="B229"/>
      <c r="C229"/>
      <c r="D229"/>
      <c r="E229"/>
      <c r="F229"/>
      <c r="G229"/>
      <c r="H229"/>
    </row>
    <row r="230" spans="2:8" ht="14.5">
      <c r="B230"/>
      <c r="C230"/>
      <c r="D230"/>
      <c r="E230"/>
      <c r="F230"/>
      <c r="G230"/>
      <c r="H230"/>
    </row>
  </sheetData>
  <sheetProtection sort="0" autoFilter="0" pivotTables="0"/>
  <mergeCells count="14">
    <mergeCell ref="T24:U24"/>
    <mergeCell ref="M24:P24"/>
    <mergeCell ref="Q24:S24"/>
    <mergeCell ref="B195:R197"/>
    <mergeCell ref="A19:H20"/>
    <mergeCell ref="B24:B25"/>
    <mergeCell ref="C24:C25"/>
    <mergeCell ref="D24:D25"/>
    <mergeCell ref="E24:E25"/>
    <mergeCell ref="F24:F25"/>
    <mergeCell ref="G24:G25"/>
    <mergeCell ref="J24:J25"/>
    <mergeCell ref="H24:H25"/>
    <mergeCell ref="I24:I2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1357-2A17-4446-9F42-550652FC932D}">
  <sheetPr>
    <tabColor rgb="FFDFEAF1"/>
  </sheetPr>
  <dimension ref="A1:AR72"/>
  <sheetViews>
    <sheetView showGridLines="0" zoomScale="50" zoomScaleNormal="50" workbookViewId="0">
      <selection activeCell="B24" sqref="B24"/>
    </sheetView>
  </sheetViews>
  <sheetFormatPr baseColWidth="10" defaultColWidth="11.453125" defaultRowHeight="0" customHeight="1" zeroHeight="1"/>
  <cols>
    <col min="1" max="1" width="7.54296875" style="39" customWidth="1"/>
    <col min="2" max="2" width="25.54296875" style="45" bestFit="1" customWidth="1"/>
    <col min="3" max="3" width="25.54296875" style="45" customWidth="1"/>
    <col min="4" max="37" width="6.90625" style="39" customWidth="1"/>
    <col min="38" max="38" width="15.90625" style="39" customWidth="1"/>
    <col min="39" max="39" width="8.90625" style="39" bestFit="1" customWidth="1"/>
    <col min="40" max="40" width="16.36328125" style="39" customWidth="1"/>
    <col min="41" max="41" width="25.54296875" style="39" customWidth="1"/>
    <col min="42" max="42" width="20.54296875" style="39" customWidth="1"/>
    <col min="43" max="43" width="20.90625" style="39" customWidth="1"/>
    <col min="44" max="44" width="19" style="39" customWidth="1"/>
    <col min="45" max="45" width="18.6328125" style="39" customWidth="1"/>
    <col min="46" max="46" width="23.453125" style="39" customWidth="1"/>
    <col min="47" max="47" width="18.6328125" style="39" customWidth="1"/>
    <col min="48" max="58" width="23.453125" style="39" customWidth="1"/>
    <col min="59" max="64" width="11.453125" style="39" customWidth="1"/>
    <col min="65" max="65" width="25.54296875" style="39" customWidth="1"/>
    <col min="66" max="66" width="20.54296875" style="39" customWidth="1"/>
    <col min="67" max="67" width="20.90625" style="39" customWidth="1"/>
    <col min="68" max="68" width="19" style="39" customWidth="1"/>
    <col min="69" max="69" width="18.6328125" style="39" customWidth="1"/>
    <col min="70" max="70" width="23.453125" style="39" customWidth="1"/>
    <col min="71" max="71" width="18.6328125" style="39" customWidth="1"/>
    <col min="72" max="110" width="23.453125" style="39" customWidth="1"/>
    <col min="111" max="16384" width="11.453125" style="39"/>
  </cols>
  <sheetData>
    <row r="1" spans="7:44" ht="11.5"/>
    <row r="2" spans="7:44" ht="11.5"/>
    <row r="3" spans="7:44" ht="11.5"/>
    <row r="4" spans="7:44" ht="11.5"/>
    <row r="5" spans="7:44" ht="11.5"/>
    <row r="6" spans="7:44" ht="11.5"/>
    <row r="7" spans="7:44" ht="11.5"/>
    <row r="8" spans="7:44" ht="11.5"/>
    <row r="9" spans="7:44" ht="11.5"/>
    <row r="10" spans="7:44" ht="11.5"/>
    <row r="11" spans="7:44" ht="11.5"/>
    <row r="12" spans="7:44" ht="11.5"/>
    <row r="13" spans="7:44" ht="11.5"/>
    <row r="14" spans="7:44" ht="11.5"/>
    <row r="15" spans="7:44" ht="11.25" customHeight="1">
      <c r="G15" s="45"/>
      <c r="H15" s="45"/>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7"/>
      <c r="AP15" s="45"/>
      <c r="AQ15" s="47"/>
      <c r="AR15" s="45"/>
    </row>
    <row r="16" spans="7:44" ht="11.5">
      <c r="G16" s="45"/>
      <c r="H16" s="45"/>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9"/>
      <c r="AP16" s="45"/>
      <c r="AQ16" s="49"/>
      <c r="AR16" s="45"/>
    </row>
    <row r="17" spans="1:44" ht="11.5">
      <c r="G17" s="45"/>
      <c r="H17" s="45"/>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9"/>
      <c r="AP17" s="45"/>
      <c r="AQ17" s="49"/>
      <c r="AR17" s="45"/>
    </row>
    <row r="18" spans="1:44" ht="12" customHeight="1">
      <c r="A18" s="50"/>
      <c r="B18" s="50"/>
      <c r="C18" s="50"/>
      <c r="D18" s="50"/>
      <c r="E18" s="50"/>
      <c r="F18" s="50"/>
      <c r="G18" s="45"/>
      <c r="H18" s="45"/>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9"/>
      <c r="AP18" s="45"/>
      <c r="AQ18" s="49"/>
      <c r="AR18" s="45"/>
    </row>
    <row r="19" spans="1:44" ht="12" customHeight="1">
      <c r="A19" s="169" t="s">
        <v>18</v>
      </c>
      <c r="B19" s="169"/>
      <c r="C19" s="169"/>
      <c r="D19" s="169"/>
      <c r="E19" s="169"/>
      <c r="F19" s="169"/>
      <c r="G19" s="169"/>
      <c r="H19" s="169"/>
      <c r="I19" s="169"/>
      <c r="J19" s="169"/>
      <c r="K19" s="169"/>
      <c r="L19" s="169"/>
      <c r="M19" s="169"/>
      <c r="N19" s="169"/>
      <c r="O19" s="169"/>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49"/>
      <c r="AP19" s="45"/>
      <c r="AQ19" s="49"/>
      <c r="AR19" s="45"/>
    </row>
    <row r="20" spans="1:44" ht="12.75" customHeight="1" thickBot="1">
      <c r="A20" s="195"/>
      <c r="B20" s="195"/>
      <c r="C20" s="195"/>
      <c r="D20" s="195"/>
      <c r="E20" s="195"/>
      <c r="F20" s="195"/>
      <c r="G20" s="195"/>
      <c r="H20" s="195"/>
      <c r="I20" s="195"/>
      <c r="J20" s="195"/>
      <c r="K20" s="195"/>
      <c r="L20" s="195"/>
      <c r="M20" s="195"/>
      <c r="N20" s="195"/>
      <c r="O20" s="19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49"/>
      <c r="AP20" s="45"/>
      <c r="AQ20" s="49"/>
      <c r="AR20" s="45"/>
    </row>
    <row r="21" spans="1:44" ht="11.5">
      <c r="G21" s="45"/>
      <c r="H21" s="45"/>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9"/>
      <c r="AP21" s="45"/>
      <c r="AQ21" s="49"/>
      <c r="AR21" s="45"/>
    </row>
    <row r="22" spans="1:44" ht="15.5">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58"/>
    </row>
    <row r="23" spans="1:44" ht="16" thickBot="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58"/>
    </row>
    <row r="24" spans="1:44" ht="33.75" customHeight="1" thickBot="1">
      <c r="B24" s="66" t="s">
        <v>87</v>
      </c>
      <c r="C24" s="82" t="s">
        <v>72</v>
      </c>
      <c r="D24" s="88">
        <v>150</v>
      </c>
      <c r="E24" s="88">
        <v>200</v>
      </c>
      <c r="F24" s="88">
        <v>208</v>
      </c>
      <c r="G24" s="88">
        <v>250</v>
      </c>
      <c r="H24" s="88">
        <v>260</v>
      </c>
      <c r="I24" s="88">
        <v>300</v>
      </c>
      <c r="J24" s="88">
        <v>305</v>
      </c>
      <c r="K24" s="88">
        <v>350</v>
      </c>
      <c r="L24" s="88">
        <v>370</v>
      </c>
      <c r="M24" s="88">
        <v>380</v>
      </c>
      <c r="N24" s="88">
        <v>385</v>
      </c>
      <c r="O24" s="88">
        <v>400</v>
      </c>
      <c r="P24" s="88">
        <v>425</v>
      </c>
      <c r="Q24" s="88">
        <v>450</v>
      </c>
      <c r="R24" s="88">
        <v>475</v>
      </c>
      <c r="S24" s="88">
        <v>500</v>
      </c>
      <c r="T24" s="88">
        <v>550</v>
      </c>
      <c r="U24" s="88">
        <v>600</v>
      </c>
      <c r="V24" s="88">
        <v>650</v>
      </c>
      <c r="W24" s="88">
        <v>725</v>
      </c>
      <c r="X24" s="88">
        <v>750</v>
      </c>
      <c r="Y24" s="88">
        <v>760</v>
      </c>
      <c r="Z24" s="88">
        <v>775</v>
      </c>
      <c r="AA24" s="88">
        <v>900</v>
      </c>
      <c r="AB24" s="88">
        <v>950</v>
      </c>
      <c r="AC24" s="88">
        <v>1000</v>
      </c>
      <c r="AD24" s="88">
        <v>1200</v>
      </c>
      <c r="AE24" s="88">
        <v>1300</v>
      </c>
      <c r="AF24" s="88">
        <v>1400</v>
      </c>
      <c r="AG24" s="88">
        <v>1500</v>
      </c>
      <c r="AH24" s="88">
        <v>1700</v>
      </c>
      <c r="AI24" s="88">
        <v>2000</v>
      </c>
      <c r="AJ24" s="88">
        <v>2500</v>
      </c>
      <c r="AK24" s="88">
        <v>3000</v>
      </c>
      <c r="AL24" s="88">
        <v>1</v>
      </c>
      <c r="AM24" s="89" t="s">
        <v>433</v>
      </c>
      <c r="AN24" s="61"/>
      <c r="AO24" s="61"/>
      <c r="AP24" s="61"/>
      <c r="AQ24" s="61"/>
      <c r="AR24" s="58"/>
    </row>
    <row r="25" spans="1:44" s="45" customFormat="1" ht="21" customHeight="1">
      <c r="B25" s="196" t="s">
        <v>307</v>
      </c>
      <c r="C25" s="86" t="s">
        <v>423</v>
      </c>
      <c r="D25" s="81">
        <f>COUNTIFS('Informe de Taladros'!$R$25:$R$500,$B25,'Informe de Taladros'!$E$25:$E$500,D$24,'Informe de Taladros'!$N$25:$N$500,"LIBRE")</f>
        <v>0</v>
      </c>
      <c r="E25" s="81">
        <f>COUNTIFS('Informe de Taladros'!$R$25:$R$500,$B25,'Informe de Taladros'!$E$25:$E$500,E$24,'Informe de Taladros'!$N$25:$N$500,"LIBRE")</f>
        <v>0</v>
      </c>
      <c r="F25" s="81">
        <f>COUNTIFS('Informe de Taladros'!$R$25:$R$500,$B25,'Informe de Taladros'!$E$25:$E$500,F$24,'Informe de Taladros'!$N$25:$N$500,"LIBRE")</f>
        <v>0</v>
      </c>
      <c r="G25" s="81">
        <f>COUNTIFS('Informe de Taladros'!$R$25:$R$500,$B25,'Informe de Taladros'!$E$25:$E$500,G$24,'Informe de Taladros'!$N$25:$N$500,"LIBRE")</f>
        <v>1</v>
      </c>
      <c r="H25" s="81">
        <f>COUNTIFS('Informe de Taladros'!$R$25:$R$500,$B25,'Informe de Taladros'!$E$25:$E$500,H$24,'Informe de Taladros'!$N$25:$N$500,"LIBRE")</f>
        <v>0</v>
      </c>
      <c r="I25" s="81">
        <f>COUNTIFS('Informe de Taladros'!$R$25:$R$500,$B25,'Informe de Taladros'!$E$25:$E$500,I$24,'Informe de Taladros'!$N$25:$N$500,"LIBRE")</f>
        <v>0</v>
      </c>
      <c r="J25" s="81">
        <f>COUNTIFS('Informe de Taladros'!$R$25:$R$500,$B25,'Informe de Taladros'!$E$25:$E$500,J$24,'Informe de Taladros'!$N$25:$N$500,"LIBRE")</f>
        <v>0</v>
      </c>
      <c r="K25" s="81">
        <f>COUNTIFS('Informe de Taladros'!$R$25:$R$500,$B25,'Informe de Taladros'!$E$25:$E$500,K$24,'Informe de Taladros'!$N$25:$N$500,"LIBRE")</f>
        <v>0</v>
      </c>
      <c r="L25" s="81">
        <f>COUNTIFS('Informe de Taladros'!$R$25:$R$500,$B25,'Informe de Taladros'!$E$25:$E$500,L$24,'Informe de Taladros'!$N$25:$N$500,"LIBRE")</f>
        <v>0</v>
      </c>
      <c r="M25" s="81">
        <f>COUNTIFS('Informe de Taladros'!$R$25:$R$500,$B25,'Informe de Taladros'!$E$25:$E$500,M$24,'Informe de Taladros'!$N$25:$N$500,"LIBRE")</f>
        <v>0</v>
      </c>
      <c r="N25" s="81">
        <f>COUNTIFS('Informe de Taladros'!$R$25:$R$500,$B25,'Informe de Taladros'!$E$25:$E$500,N$24,'Informe de Taladros'!$N$25:$N$500,"LIBRE")</f>
        <v>0</v>
      </c>
      <c r="O25" s="81">
        <f>COUNTIFS('Informe de Taladros'!$R$25:$R$500,$B25,'Informe de Taladros'!$E$25:$E$500,O$24,'Informe de Taladros'!$N$25:$N$500,"LIBRE")</f>
        <v>0</v>
      </c>
      <c r="P25" s="81">
        <f>COUNTIFS('Informe de Taladros'!$R$25:$R$500,$B25,'Informe de Taladros'!$E$25:$E$500,P$24,'Informe de Taladros'!$N$25:$N$500,"LIBRE")</f>
        <v>0</v>
      </c>
      <c r="Q25" s="81">
        <f>COUNTIFS('Informe de Taladros'!$R$25:$R$500,$B25,'Informe de Taladros'!$E$25:$E$500,Q$24,'Informe de Taladros'!$N$25:$N$500,"LIBRE")</f>
        <v>0</v>
      </c>
      <c r="R25" s="81">
        <f>COUNTIFS('Informe de Taladros'!$R$25:$R$500,$B25,'Informe de Taladros'!$E$25:$E$500,R$24,'Informe de Taladros'!$N$25:$N$500,"LIBRE")</f>
        <v>0</v>
      </c>
      <c r="S25" s="81">
        <f>COUNTIFS('Informe de Taladros'!$R$25:$R$500,$B25,'Informe de Taladros'!$E$25:$E$500,S$24,'Informe de Taladros'!$N$25:$N$500,"LIBRE")</f>
        <v>0</v>
      </c>
      <c r="T25" s="81">
        <f>COUNTIFS('Informe de Taladros'!$R$25:$R$500,$B25,'Informe de Taladros'!$E$25:$E$500,T$24,'Informe de Taladros'!$N$25:$N$500,"LIBRE")</f>
        <v>0</v>
      </c>
      <c r="U25" s="81">
        <f>COUNTIFS('Informe de Taladros'!$R$25:$R$500,$B25,'Informe de Taladros'!$E$25:$E$500,U$24,'Informe de Taladros'!$N$25:$N$500,"LIBRE")</f>
        <v>0</v>
      </c>
      <c r="V25" s="81">
        <f>COUNTIFS('Informe de Taladros'!$R$25:$R$500,$B25,'Informe de Taladros'!$E$25:$E$500,V$24,'Informe de Taladros'!$N$25:$N$500,"LIBRE")</f>
        <v>0</v>
      </c>
      <c r="W25" s="81">
        <f>COUNTIFS('Informe de Taladros'!$R$25:$R$500,$B25,'Informe de Taladros'!$E$25:$E$500,W$24,'Informe de Taladros'!$N$25:$N$500,"LIBRE")</f>
        <v>0</v>
      </c>
      <c r="X25" s="81">
        <f>COUNTIFS('Informe de Taladros'!$R$25:$R$500,$B25,'Informe de Taladros'!$E$25:$E$500,X$24,'Informe de Taladros'!$N$25:$N$500,"LIBRE")</f>
        <v>0</v>
      </c>
      <c r="Y25" s="81">
        <f>COUNTIFS('Informe de Taladros'!$R$25:$R$500,$B25,'Informe de Taladros'!$E$25:$E$500,Y$24,'Informe de Taladros'!$N$25:$N$500,"LIBRE")</f>
        <v>0</v>
      </c>
      <c r="Z25" s="81">
        <f>COUNTIFS('Informe de Taladros'!$R$25:$R$500,$B25,'Informe de Taladros'!$E$25:$E$500,Z$24,'Informe de Taladros'!$N$25:$N$500,"LIBRE")</f>
        <v>0</v>
      </c>
      <c r="AA25" s="81">
        <f>COUNTIFS('Informe de Taladros'!$R$25:$R$500,$B25,'Informe de Taladros'!$E$25:$E$500,AA$24,'Informe de Taladros'!$N$25:$N$500,"LIBRE")</f>
        <v>0</v>
      </c>
      <c r="AB25" s="81">
        <f>COUNTIFS('Informe de Taladros'!$R$25:$R$500,$B25,'Informe de Taladros'!$E$25:$E$500,AB$24,'Informe de Taladros'!$N$25:$N$500,"LIBRE")</f>
        <v>0</v>
      </c>
      <c r="AC25" s="81">
        <f>COUNTIFS('Informe de Taladros'!$R$25:$R$500,$B25,'Informe de Taladros'!$E$25:$E$500,AC$24,'Informe de Taladros'!$N$25:$N$500,"LIBRE")</f>
        <v>0</v>
      </c>
      <c r="AD25" s="81">
        <f>COUNTIFS('Informe de Taladros'!$R$25:$R$500,$B25,'Informe de Taladros'!$E$25:$E$500,AD$24,'Informe de Taladros'!$N$25:$N$500,"LIBRE")</f>
        <v>0</v>
      </c>
      <c r="AE25" s="81">
        <f>COUNTIFS('Informe de Taladros'!$R$25:$R$500,$B25,'Informe de Taladros'!$E$25:$E$500,AE$24,'Informe de Taladros'!$N$25:$N$500,"LIBRE")</f>
        <v>0</v>
      </c>
      <c r="AF25" s="81">
        <f>COUNTIFS('Informe de Taladros'!$R$25:$R$500,$B25,'Informe de Taladros'!$E$25:$E$500,AF$24,'Informe de Taladros'!$N$25:$N$500,"LIBRE")</f>
        <v>0</v>
      </c>
      <c r="AG25" s="81">
        <f>COUNTIFS('Informe de Taladros'!$R$25:$R$500,$B25,'Informe de Taladros'!$E$25:$E$500,AG$24,'Informe de Taladros'!$N$25:$N$500,"LIBRE")</f>
        <v>0</v>
      </c>
      <c r="AH25" s="81">
        <f>COUNTIFS('Informe de Taladros'!$R$25:$R$500,$B25,'Informe de Taladros'!$E$25:$E$500,AH$24,'Informe de Taladros'!$N$25:$N$500,"LIBRE")</f>
        <v>0</v>
      </c>
      <c r="AI25" s="81">
        <f>COUNTIFS('Informe de Taladros'!$R$25:$R$500,$B25,'Informe de Taladros'!$E$25:$E$500,AI$24,'Informe de Taladros'!$N$25:$N$500,"LIBRE")</f>
        <v>0</v>
      </c>
      <c r="AJ25" s="81">
        <f>COUNTIFS('Informe de Taladros'!$R$25:$R$500,$B25,'Informe de Taladros'!$E$25:$E$500,AJ$24,'Informe de Taladros'!$N$25:$N$500,"LIBRE")</f>
        <v>0</v>
      </c>
      <c r="AK25" s="81">
        <f>COUNTIFS('Informe de Taladros'!$R$25:$R$500,$B25,'Informe de Taladros'!$E$25:$E$500,AK$24,'Informe de Taladros'!$N$25:$N$500,"LIBRE")</f>
        <v>0</v>
      </c>
      <c r="AL25" s="81">
        <f>COUNTIFS('Informe de Taladros'!$R$25:$R$500,$B25,'Informe de Taladros'!$E$25:$E$500,AL$24,'Informe de Taladros'!$N$25:$N$500,"LIBRE")</f>
        <v>1</v>
      </c>
      <c r="AM25" s="90">
        <f>COUNTIFS('Informe de Taladros'!$R$25:$R$500,$B25,'Informe de Taladros'!$N$25:$N$500,"LIBRE")</f>
        <v>2</v>
      </c>
      <c r="AN25" s="58"/>
      <c r="AO25" s="58"/>
      <c r="AP25" s="58"/>
      <c r="AQ25" s="58"/>
      <c r="AR25" s="58"/>
    </row>
    <row r="26" spans="1:44" s="45" customFormat="1" ht="21" customHeight="1">
      <c r="B26" s="194"/>
      <c r="C26" s="87" t="s">
        <v>425</v>
      </c>
      <c r="D26" s="74">
        <f>COUNTIFS('Informe de Taladros'!$R$25:$R$500,$B25,'Informe de Taladros'!$E$25:$E$500,D$24)</f>
        <v>0</v>
      </c>
      <c r="E26" s="74">
        <f>COUNTIFS('Informe de Taladros'!$R$25:$R$500,$B25,'Informe de Taladros'!$E$25:$E$500,E$24)</f>
        <v>0</v>
      </c>
      <c r="F26" s="74">
        <f>COUNTIFS('Informe de Taladros'!$R$25:$R$500,$B25,'Informe de Taladros'!$E$25:$E$500,F$24)</f>
        <v>0</v>
      </c>
      <c r="G26" s="74">
        <f>COUNTIFS('Informe de Taladros'!$R$25:$R$500,$B25,'Informe de Taladros'!$E$25:$E$500,G$24)</f>
        <v>1</v>
      </c>
      <c r="H26" s="74">
        <f>COUNTIFS('Informe de Taladros'!$R$25:$R$500,$B25,'Informe de Taladros'!$E$25:$E$500,H$24)</f>
        <v>0</v>
      </c>
      <c r="I26" s="74">
        <f>COUNTIFS('Informe de Taladros'!$R$25:$R$500,$B25,'Informe de Taladros'!$E$25:$E$500,I$24)</f>
        <v>0</v>
      </c>
      <c r="J26" s="74">
        <f>COUNTIFS('Informe de Taladros'!$R$25:$R$500,$B25,'Informe de Taladros'!$E$25:$E$500,J$24)</f>
        <v>0</v>
      </c>
      <c r="K26" s="74">
        <f>COUNTIFS('Informe de Taladros'!$R$25:$R$500,$B25,'Informe de Taladros'!$E$25:$E$500,K$24)</f>
        <v>0</v>
      </c>
      <c r="L26" s="74">
        <f>COUNTIFS('Informe de Taladros'!$R$25:$R$500,$B25,'Informe de Taladros'!$E$25:$E$500,L$24)</f>
        <v>0</v>
      </c>
      <c r="M26" s="74">
        <f>COUNTIFS('Informe de Taladros'!$R$25:$R$500,$B25,'Informe de Taladros'!$E$25:$E$500,M$24)</f>
        <v>0</v>
      </c>
      <c r="N26" s="74">
        <f>COUNTIFS('Informe de Taladros'!$R$25:$R$500,$B25,'Informe de Taladros'!$E$25:$E$500,N$24)</f>
        <v>0</v>
      </c>
      <c r="O26" s="74">
        <f>COUNTIFS('Informe de Taladros'!$R$25:$R$500,$B25,'Informe de Taladros'!$E$25:$E$500,O$24)</f>
        <v>0</v>
      </c>
      <c r="P26" s="74">
        <f>COUNTIFS('Informe de Taladros'!$R$25:$R$500,$B25,'Informe de Taladros'!$E$25:$E$500,P$24)</f>
        <v>0</v>
      </c>
      <c r="Q26" s="74">
        <f>COUNTIFS('Informe de Taladros'!$R$25:$R$500,$B25,'Informe de Taladros'!$E$25:$E$500,Q$24)</f>
        <v>0</v>
      </c>
      <c r="R26" s="74">
        <f>COUNTIFS('Informe de Taladros'!$R$25:$R$500,$B25,'Informe de Taladros'!$E$25:$E$500,R$24)</f>
        <v>0</v>
      </c>
      <c r="S26" s="74">
        <f>COUNTIFS('Informe de Taladros'!$R$25:$R$500,$B25,'Informe de Taladros'!$E$25:$E$500,S$24)</f>
        <v>0</v>
      </c>
      <c r="T26" s="74">
        <f>COUNTIFS('Informe de Taladros'!$R$25:$R$500,$B25,'Informe de Taladros'!$E$25:$E$500,T$24)</f>
        <v>0</v>
      </c>
      <c r="U26" s="74">
        <f>COUNTIFS('Informe de Taladros'!$R$25:$R$500,$B25,'Informe de Taladros'!$E$25:$E$500,U$24)</f>
        <v>0</v>
      </c>
      <c r="V26" s="74">
        <f>COUNTIFS('Informe de Taladros'!$R$25:$R$500,$B25,'Informe de Taladros'!$E$25:$E$500,V$24)</f>
        <v>0</v>
      </c>
      <c r="W26" s="74">
        <f>COUNTIFS('Informe de Taladros'!$R$25:$R$500,$B25,'Informe de Taladros'!$E$25:$E$500,W$24)</f>
        <v>0</v>
      </c>
      <c r="X26" s="74">
        <f>COUNTIFS('Informe de Taladros'!$R$25:$R$500,$B25,'Informe de Taladros'!$E$25:$E$500,X$24)</f>
        <v>0</v>
      </c>
      <c r="Y26" s="74">
        <f>COUNTIFS('Informe de Taladros'!$R$25:$R$500,$B25,'Informe de Taladros'!$E$25:$E$500,Y$24)</f>
        <v>0</v>
      </c>
      <c r="Z26" s="74">
        <f>COUNTIFS('Informe de Taladros'!$R$25:$R$500,$B25,'Informe de Taladros'!$E$25:$E$500,Z$24)</f>
        <v>0</v>
      </c>
      <c r="AA26" s="74">
        <f>COUNTIFS('Informe de Taladros'!$R$25:$R$500,$B25,'Informe de Taladros'!$E$25:$E$500,AA$24)</f>
        <v>0</v>
      </c>
      <c r="AB26" s="74">
        <f>COUNTIFS('Informe de Taladros'!$R$25:$R$500,$B25,'Informe de Taladros'!$E$25:$E$500,AB$24)</f>
        <v>0</v>
      </c>
      <c r="AC26" s="74">
        <f>COUNTIFS('Informe de Taladros'!$R$25:$R$500,$B25,'Informe de Taladros'!$E$25:$E$500,AC$24)</f>
        <v>0</v>
      </c>
      <c r="AD26" s="74">
        <f>COUNTIFS('Informe de Taladros'!$R$25:$R$500,$B25,'Informe de Taladros'!$E$25:$E$500,AD$24)</f>
        <v>0</v>
      </c>
      <c r="AE26" s="74">
        <f>COUNTIFS('Informe de Taladros'!$R$25:$R$500,$B25,'Informe de Taladros'!$E$25:$E$500,AE$24)</f>
        <v>0</v>
      </c>
      <c r="AF26" s="74">
        <f>COUNTIFS('Informe de Taladros'!$R$25:$R$500,$B25,'Informe de Taladros'!$E$25:$E$500,AF$24)</f>
        <v>0</v>
      </c>
      <c r="AG26" s="74">
        <f>COUNTIFS('Informe de Taladros'!$R$25:$R$500,$B25,'Informe de Taladros'!$E$25:$E$500,AG$24)</f>
        <v>0</v>
      </c>
      <c r="AH26" s="74">
        <f>COUNTIFS('Informe de Taladros'!$R$25:$R$500,$B25,'Informe de Taladros'!$E$25:$E$500,AH$24)</f>
        <v>0</v>
      </c>
      <c r="AI26" s="74">
        <f>COUNTIFS('Informe de Taladros'!$R$25:$R$500,$B25,'Informe de Taladros'!$E$25:$E$500,AI$24)</f>
        <v>0</v>
      </c>
      <c r="AJ26" s="74">
        <f>COUNTIFS('Informe de Taladros'!$R$25:$R$500,$B25,'Informe de Taladros'!$E$25:$E$500,AJ$24)</f>
        <v>0</v>
      </c>
      <c r="AK26" s="74">
        <f>COUNTIFS('Informe de Taladros'!$R$25:$R$500,$B25,'Informe de Taladros'!$E$25:$E$500,AK$24)</f>
        <v>0</v>
      </c>
      <c r="AL26" s="74">
        <f>COUNTIFS('Informe de Taladros'!$R$25:$R$500,$B25,'Informe de Taladros'!$E$25:$E$500,AL$24)</f>
        <v>3</v>
      </c>
      <c r="AM26" s="91">
        <f>COUNTIFS('Informe de Taladros'!$R$25:$R$500,$B25)</f>
        <v>4</v>
      </c>
      <c r="AN26" s="58"/>
      <c r="AO26" s="58"/>
      <c r="AP26" s="58"/>
      <c r="AQ26" s="58"/>
      <c r="AR26" s="58"/>
    </row>
    <row r="27" spans="1:44" s="45" customFormat="1" ht="21" customHeight="1">
      <c r="B27" s="193" t="s">
        <v>332</v>
      </c>
      <c r="C27" s="85" t="s">
        <v>423</v>
      </c>
      <c r="D27" s="83">
        <f>COUNTIFS('Informe de Taladros'!$R$25:$R$500,$B27,'Informe de Taladros'!$E$25:$E$500,D$24,'Informe de Taladros'!$N$25:$N$500,"LIBRE")</f>
        <v>0</v>
      </c>
      <c r="E27" s="83">
        <f>COUNTIFS('Informe de Taladros'!$R$25:$R$500,$B27,'Informe de Taladros'!$E$25:$E$500,E$24,'Informe de Taladros'!$N$25:$N$500,"LIBRE")</f>
        <v>0</v>
      </c>
      <c r="F27" s="83">
        <f>COUNTIFS('Informe de Taladros'!$R$25:$R$500,$B27,'Informe de Taladros'!$E$25:$E$500,F$24,'Informe de Taladros'!$N$25:$N$500,"LIBRE")</f>
        <v>0</v>
      </c>
      <c r="G27" s="83">
        <f>COUNTIFS('Informe de Taladros'!$R$25:$R$500,$B27,'Informe de Taladros'!$E$25:$E$500,G$24,'Informe de Taladros'!$N$25:$N$500,"LIBRE")</f>
        <v>0</v>
      </c>
      <c r="H27" s="83">
        <f>COUNTIFS('Informe de Taladros'!$R$25:$R$500,$B27,'Informe de Taladros'!$E$25:$E$500,H$24,'Informe de Taladros'!$N$25:$N$500,"LIBRE")</f>
        <v>0</v>
      </c>
      <c r="I27" s="83">
        <f>COUNTIFS('Informe de Taladros'!$R$25:$R$500,$B27,'Informe de Taladros'!$E$25:$E$500,I$24,'Informe de Taladros'!$N$25:$N$500,"LIBRE")</f>
        <v>0</v>
      </c>
      <c r="J27" s="83">
        <f>COUNTIFS('Informe de Taladros'!$R$25:$R$500,$B27,'Informe de Taladros'!$E$25:$E$500,J$24,'Informe de Taladros'!$N$25:$N$500,"LIBRE")</f>
        <v>0</v>
      </c>
      <c r="K27" s="83">
        <f>COUNTIFS('Informe de Taladros'!$R$25:$R$500,$B27,'Informe de Taladros'!$E$25:$E$500,K$24,'Informe de Taladros'!$N$25:$N$500,"LIBRE")</f>
        <v>0</v>
      </c>
      <c r="L27" s="83">
        <f>COUNTIFS('Informe de Taladros'!$R$25:$R$500,$B27,'Informe de Taladros'!$E$25:$E$500,L$24,'Informe de Taladros'!$N$25:$N$500,"LIBRE")</f>
        <v>0</v>
      </c>
      <c r="M27" s="83">
        <f>COUNTIFS('Informe de Taladros'!$R$25:$R$500,$B27,'Informe de Taladros'!$E$25:$E$500,M$24,'Informe de Taladros'!$N$25:$N$500,"LIBRE")</f>
        <v>0</v>
      </c>
      <c r="N27" s="83">
        <f>COUNTIFS('Informe de Taladros'!$R$25:$R$500,$B27,'Informe de Taladros'!$E$25:$E$500,N$24,'Informe de Taladros'!$N$25:$N$500,"LIBRE")</f>
        <v>0</v>
      </c>
      <c r="O27" s="83">
        <f>COUNTIFS('Informe de Taladros'!$R$25:$R$500,$B27,'Informe de Taladros'!$E$25:$E$500,O$24,'Informe de Taladros'!$N$25:$N$500,"LIBRE")</f>
        <v>0</v>
      </c>
      <c r="P27" s="83">
        <f>COUNTIFS('Informe de Taladros'!$R$25:$R$500,$B27,'Informe de Taladros'!$E$25:$E$500,P$24,'Informe de Taladros'!$N$25:$N$500,"LIBRE")</f>
        <v>0</v>
      </c>
      <c r="Q27" s="83">
        <f>COUNTIFS('Informe de Taladros'!$R$25:$R$500,$B27,'Informe de Taladros'!$E$25:$E$500,Q$24,'Informe de Taladros'!$N$25:$N$500,"LIBRE")</f>
        <v>0</v>
      </c>
      <c r="R27" s="83">
        <f>COUNTIFS('Informe de Taladros'!$R$25:$R$500,$B27,'Informe de Taladros'!$E$25:$E$500,R$24,'Informe de Taladros'!$N$25:$N$500,"LIBRE")</f>
        <v>0</v>
      </c>
      <c r="S27" s="83">
        <f>COUNTIFS('Informe de Taladros'!$R$25:$R$500,$B27,'Informe de Taladros'!$E$25:$E$500,S$24,'Informe de Taladros'!$N$25:$N$500,"LIBRE")</f>
        <v>0</v>
      </c>
      <c r="T27" s="83">
        <f>COUNTIFS('Informe de Taladros'!$R$25:$R$500,$B27,'Informe de Taladros'!$E$25:$E$500,T$24,'Informe de Taladros'!$N$25:$N$500,"LIBRE")</f>
        <v>1</v>
      </c>
      <c r="U27" s="83">
        <f>COUNTIFS('Informe de Taladros'!$R$25:$R$500,$B27,'Informe de Taladros'!$E$25:$E$500,U$24,'Informe de Taladros'!$N$25:$N$500,"LIBRE")</f>
        <v>0</v>
      </c>
      <c r="V27" s="83">
        <f>COUNTIFS('Informe de Taladros'!$R$25:$R$500,$B27,'Informe de Taladros'!$E$25:$E$500,V$24,'Informe de Taladros'!$N$25:$N$500,"LIBRE")</f>
        <v>0</v>
      </c>
      <c r="W27" s="83">
        <f>COUNTIFS('Informe de Taladros'!$R$25:$R$500,$B27,'Informe de Taladros'!$E$25:$E$500,W$24,'Informe de Taladros'!$N$25:$N$500,"LIBRE")</f>
        <v>0</v>
      </c>
      <c r="X27" s="83">
        <f>COUNTIFS('Informe de Taladros'!$R$25:$R$500,$B27,'Informe de Taladros'!$E$25:$E$500,X$24,'Informe de Taladros'!$N$25:$N$500,"LIBRE")</f>
        <v>0</v>
      </c>
      <c r="Y27" s="83">
        <f>COUNTIFS('Informe de Taladros'!$R$25:$R$500,$B27,'Informe de Taladros'!$E$25:$E$500,Y$24,'Informe de Taladros'!$N$25:$N$500,"LIBRE")</f>
        <v>0</v>
      </c>
      <c r="Z27" s="83">
        <f>COUNTIFS('Informe de Taladros'!$R$25:$R$500,$B27,'Informe de Taladros'!$E$25:$E$500,Z$24,'Informe de Taladros'!$N$25:$N$500,"LIBRE")</f>
        <v>0</v>
      </c>
      <c r="AA27" s="83">
        <f>COUNTIFS('Informe de Taladros'!$R$25:$R$500,$B27,'Informe de Taladros'!$E$25:$E$500,AA$24,'Informe de Taladros'!$N$25:$N$500,"LIBRE")</f>
        <v>0</v>
      </c>
      <c r="AB27" s="83">
        <f>COUNTIFS('Informe de Taladros'!$R$25:$R$500,$B27,'Informe de Taladros'!$E$25:$E$500,AB$24,'Informe de Taladros'!$N$25:$N$500,"LIBRE")</f>
        <v>0</v>
      </c>
      <c r="AC27" s="83">
        <f>COUNTIFS('Informe de Taladros'!$R$25:$R$500,$B27,'Informe de Taladros'!$E$25:$E$500,AC$24,'Informe de Taladros'!$N$25:$N$500,"LIBRE")</f>
        <v>0</v>
      </c>
      <c r="AD27" s="83">
        <f>COUNTIFS('Informe de Taladros'!$R$25:$R$500,$B27,'Informe de Taladros'!$E$25:$E$500,AD$24,'Informe de Taladros'!$N$25:$N$500,"LIBRE")</f>
        <v>0</v>
      </c>
      <c r="AE27" s="83">
        <f>COUNTIFS('Informe de Taladros'!$R$25:$R$500,$B27,'Informe de Taladros'!$E$25:$E$500,AE$24,'Informe de Taladros'!$N$25:$N$500,"LIBRE")</f>
        <v>0</v>
      </c>
      <c r="AF27" s="83">
        <f>COUNTIFS('Informe de Taladros'!$R$25:$R$500,$B27,'Informe de Taladros'!$E$25:$E$500,AF$24,'Informe de Taladros'!$N$25:$N$500,"LIBRE")</f>
        <v>0</v>
      </c>
      <c r="AG27" s="83">
        <f>COUNTIFS('Informe de Taladros'!$R$25:$R$500,$B27,'Informe de Taladros'!$E$25:$E$500,AG$24,'Informe de Taladros'!$N$25:$N$500,"LIBRE")</f>
        <v>0</v>
      </c>
      <c r="AH27" s="83">
        <f>COUNTIFS('Informe de Taladros'!$R$25:$R$500,$B27,'Informe de Taladros'!$E$25:$E$500,AH$24,'Informe de Taladros'!$N$25:$N$500,"LIBRE")</f>
        <v>0</v>
      </c>
      <c r="AI27" s="83">
        <f>COUNTIFS('Informe de Taladros'!$R$25:$R$500,$B27,'Informe de Taladros'!$E$25:$E$500,AI$24,'Informe de Taladros'!$N$25:$N$500,"LIBRE")</f>
        <v>0</v>
      </c>
      <c r="AJ27" s="83">
        <f>COUNTIFS('Informe de Taladros'!$R$25:$R$500,$B27,'Informe de Taladros'!$E$25:$E$500,AJ$24,'Informe de Taladros'!$N$25:$N$500,"LIBRE")</f>
        <v>0</v>
      </c>
      <c r="AK27" s="83">
        <f>COUNTIFS('Informe de Taladros'!$R$25:$R$500,$B27,'Informe de Taladros'!$E$25:$E$500,AK$24,'Informe de Taladros'!$N$25:$N$500,"LIBRE")</f>
        <v>0</v>
      </c>
      <c r="AL27" s="83">
        <f>COUNTIFS('Informe de Taladros'!$R$25:$R$500,$B27,'Informe de Taladros'!$E$25:$E$500,AL$24,'Informe de Taladros'!$N$25:$N$500,"LIBRE")</f>
        <v>0</v>
      </c>
      <c r="AM27" s="92">
        <f>COUNTIFS('Informe de Taladros'!$R$25:$R$500,$B27,'Informe de Taladros'!$N$25:$N$500,"LIBRE")</f>
        <v>1</v>
      </c>
      <c r="AN27" s="58"/>
      <c r="AO27" s="58"/>
      <c r="AP27" s="58"/>
      <c r="AQ27" s="58"/>
      <c r="AR27" s="58"/>
    </row>
    <row r="28" spans="1:44" s="45" customFormat="1" ht="21" customHeight="1">
      <c r="B28" s="194"/>
      <c r="C28" s="87" t="s">
        <v>425</v>
      </c>
      <c r="D28" s="74">
        <f>COUNTIFS('Informe de Taladros'!$R$25:$R$500,$B27,'Informe de Taladros'!$E$25:$E$500,D$24)</f>
        <v>0</v>
      </c>
      <c r="E28" s="74">
        <f>COUNTIFS('Informe de Taladros'!$R$25:$R$500,$B27,'Informe de Taladros'!$E$25:$E$500,E$24)</f>
        <v>0</v>
      </c>
      <c r="F28" s="74">
        <f>COUNTIFS('Informe de Taladros'!$R$25:$R$500,$B27,'Informe de Taladros'!$E$25:$E$500,F$24)</f>
        <v>0</v>
      </c>
      <c r="G28" s="74">
        <f>COUNTIFS('Informe de Taladros'!$R$25:$R$500,$B27,'Informe de Taladros'!$E$25:$E$500,G$24)</f>
        <v>0</v>
      </c>
      <c r="H28" s="74">
        <f>COUNTIFS('Informe de Taladros'!$R$25:$R$500,$B27,'Informe de Taladros'!$E$25:$E$500,H$24)</f>
        <v>0</v>
      </c>
      <c r="I28" s="74">
        <f>COUNTIFS('Informe de Taladros'!$R$25:$R$500,$B27,'Informe de Taladros'!$E$25:$E$500,I$24)</f>
        <v>0</v>
      </c>
      <c r="J28" s="74">
        <f>COUNTIFS('Informe de Taladros'!$R$25:$R$500,$B27,'Informe de Taladros'!$E$25:$E$500,J$24)</f>
        <v>0</v>
      </c>
      <c r="K28" s="74">
        <f>COUNTIFS('Informe de Taladros'!$R$25:$R$500,$B27,'Informe de Taladros'!$E$25:$E$500,K$24)</f>
        <v>0</v>
      </c>
      <c r="L28" s="74">
        <f>COUNTIFS('Informe de Taladros'!$R$25:$R$500,$B27,'Informe de Taladros'!$E$25:$E$500,L$24)</f>
        <v>0</v>
      </c>
      <c r="M28" s="74">
        <f>COUNTIFS('Informe de Taladros'!$R$25:$R$500,$B27,'Informe de Taladros'!$E$25:$E$500,M$24)</f>
        <v>0</v>
      </c>
      <c r="N28" s="74">
        <f>COUNTIFS('Informe de Taladros'!$R$25:$R$500,$B27,'Informe de Taladros'!$E$25:$E$500,N$24)</f>
        <v>0</v>
      </c>
      <c r="O28" s="74">
        <f>COUNTIFS('Informe de Taladros'!$R$25:$R$500,$B27,'Informe de Taladros'!$E$25:$E$500,O$24)</f>
        <v>0</v>
      </c>
      <c r="P28" s="74">
        <f>COUNTIFS('Informe de Taladros'!$R$25:$R$500,$B27,'Informe de Taladros'!$E$25:$E$500,P$24)</f>
        <v>0</v>
      </c>
      <c r="Q28" s="74">
        <f>COUNTIFS('Informe de Taladros'!$R$25:$R$500,$B27,'Informe de Taladros'!$E$25:$E$500,Q$24)</f>
        <v>0</v>
      </c>
      <c r="R28" s="74">
        <f>COUNTIFS('Informe de Taladros'!$R$25:$R$500,$B27,'Informe de Taladros'!$E$25:$E$500,R$24)</f>
        <v>0</v>
      </c>
      <c r="S28" s="74">
        <f>COUNTIFS('Informe de Taladros'!$R$25:$R$500,$B27,'Informe de Taladros'!$E$25:$E$500,S$24)</f>
        <v>0</v>
      </c>
      <c r="T28" s="74">
        <f>COUNTIFS('Informe de Taladros'!$R$25:$R$500,$B27,'Informe de Taladros'!$E$25:$E$500,T$24)</f>
        <v>5</v>
      </c>
      <c r="U28" s="74">
        <f>COUNTIFS('Informe de Taladros'!$R$25:$R$500,$B27,'Informe de Taladros'!$E$25:$E$500,U$24)</f>
        <v>0</v>
      </c>
      <c r="V28" s="74">
        <f>COUNTIFS('Informe de Taladros'!$R$25:$R$500,$B27,'Informe de Taladros'!$E$25:$E$500,V$24)</f>
        <v>0</v>
      </c>
      <c r="W28" s="74">
        <f>COUNTIFS('Informe de Taladros'!$R$25:$R$500,$B27,'Informe de Taladros'!$E$25:$E$500,W$24)</f>
        <v>0</v>
      </c>
      <c r="X28" s="74">
        <f>COUNTIFS('Informe de Taladros'!$R$25:$R$500,$B27,'Informe de Taladros'!$E$25:$E$500,X$24)</f>
        <v>0</v>
      </c>
      <c r="Y28" s="74">
        <f>COUNTIFS('Informe de Taladros'!$R$25:$R$500,$B27,'Informe de Taladros'!$E$25:$E$500,Y$24)</f>
        <v>0</v>
      </c>
      <c r="Z28" s="74">
        <f>COUNTIFS('Informe de Taladros'!$R$25:$R$500,$B27,'Informe de Taladros'!$E$25:$E$500,Z$24)</f>
        <v>0</v>
      </c>
      <c r="AA28" s="74">
        <f>COUNTIFS('Informe de Taladros'!$R$25:$R$500,$B27,'Informe de Taladros'!$E$25:$E$500,AA$24)</f>
        <v>0</v>
      </c>
      <c r="AB28" s="74">
        <f>COUNTIFS('Informe de Taladros'!$R$25:$R$500,$B27,'Informe de Taladros'!$E$25:$E$500,AB$24)</f>
        <v>0</v>
      </c>
      <c r="AC28" s="74">
        <f>COUNTIFS('Informe de Taladros'!$R$25:$R$500,$B27,'Informe de Taladros'!$E$25:$E$500,AC$24)</f>
        <v>0</v>
      </c>
      <c r="AD28" s="74">
        <f>COUNTIFS('Informe de Taladros'!$R$25:$R$500,$B27,'Informe de Taladros'!$E$25:$E$500,AD$24)</f>
        <v>0</v>
      </c>
      <c r="AE28" s="74">
        <f>COUNTIFS('Informe de Taladros'!$R$25:$R$500,$B27,'Informe de Taladros'!$E$25:$E$500,AE$24)</f>
        <v>0</v>
      </c>
      <c r="AF28" s="74">
        <f>COUNTIFS('Informe de Taladros'!$R$25:$R$500,$B27,'Informe de Taladros'!$E$25:$E$500,AF$24)</f>
        <v>0</v>
      </c>
      <c r="AG28" s="74">
        <f>COUNTIFS('Informe de Taladros'!$R$25:$R$500,$B27,'Informe de Taladros'!$E$25:$E$500,AG$24)</f>
        <v>2</v>
      </c>
      <c r="AH28" s="74">
        <f>COUNTIFS('Informe de Taladros'!$R$25:$R$500,$B27,'Informe de Taladros'!$E$25:$E$500,AH$24)</f>
        <v>0</v>
      </c>
      <c r="AI28" s="74">
        <f>COUNTIFS('Informe de Taladros'!$R$25:$R$500,$B27,'Informe de Taladros'!$E$25:$E$500,AI$24)</f>
        <v>0</v>
      </c>
      <c r="AJ28" s="74">
        <f>COUNTIFS('Informe de Taladros'!$R$25:$R$500,$B27,'Informe de Taladros'!$E$25:$E$500,AJ$24)</f>
        <v>0</v>
      </c>
      <c r="AK28" s="74">
        <f>COUNTIFS('Informe de Taladros'!$R$25:$R$500,$B27,'Informe de Taladros'!$E$25:$E$500,AK$24)</f>
        <v>1</v>
      </c>
      <c r="AL28" s="74">
        <f>COUNTIFS('Informe de Taladros'!$R$25:$R$500,$B27,'Informe de Taladros'!$E$25:$E$500,AL$24)</f>
        <v>0</v>
      </c>
      <c r="AM28" s="91">
        <f>COUNTIFS('Informe de Taladros'!$R$25:$R$500,$B27)</f>
        <v>8</v>
      </c>
      <c r="AN28" s="58"/>
      <c r="AO28" s="58"/>
      <c r="AP28" s="58"/>
      <c r="AQ28" s="58"/>
      <c r="AR28" s="58"/>
    </row>
    <row r="29" spans="1:44" s="45" customFormat="1" ht="21" customHeight="1">
      <c r="B29" s="193" t="s">
        <v>456</v>
      </c>
      <c r="C29" s="85" t="s">
        <v>423</v>
      </c>
      <c r="D29" s="83">
        <f>COUNTIFS('Informe de Taladros'!$R$25:$R$500,$B29,'Informe de Taladros'!$E$25:$E$500,D$24,'Informe de Taladros'!$N$25:$N$500,"LIBRE")</f>
        <v>0</v>
      </c>
      <c r="E29" s="83">
        <f>COUNTIFS('Informe de Taladros'!$R$25:$R$500,$B29,'Informe de Taladros'!$E$25:$E$500,E$24,'Informe de Taladros'!$N$25:$N$500,"LIBRE")</f>
        <v>0</v>
      </c>
      <c r="F29" s="83">
        <f>COUNTIFS('Informe de Taladros'!$R$25:$R$500,$B29,'Informe de Taladros'!$E$25:$E$500,F$24,'Informe de Taladros'!$N$25:$N$500,"LIBRE")</f>
        <v>0</v>
      </c>
      <c r="G29" s="83">
        <f>COUNTIFS('Informe de Taladros'!$R$25:$R$500,$B29,'Informe de Taladros'!$E$25:$E$500,G$24,'Informe de Taladros'!$N$25:$N$500,"LIBRE")</f>
        <v>0</v>
      </c>
      <c r="H29" s="83">
        <f>COUNTIFS('Informe de Taladros'!$R$25:$R$500,$B29,'Informe de Taladros'!$E$25:$E$500,H$24,'Informe de Taladros'!$N$25:$N$500,"LIBRE")</f>
        <v>0</v>
      </c>
      <c r="I29" s="83">
        <f>COUNTIFS('Informe de Taladros'!$R$25:$R$500,$B29,'Informe de Taladros'!$E$25:$E$500,I$24,'Informe de Taladros'!$N$25:$N$500,"LIBRE")</f>
        <v>0</v>
      </c>
      <c r="J29" s="83">
        <f>COUNTIFS('Informe de Taladros'!$R$25:$R$500,$B29,'Informe de Taladros'!$E$25:$E$500,J$24,'Informe de Taladros'!$N$25:$N$500,"LIBRE")</f>
        <v>0</v>
      </c>
      <c r="K29" s="83">
        <f>COUNTIFS('Informe de Taladros'!$R$25:$R$500,$B29,'Informe de Taladros'!$E$25:$E$500,K$24,'Informe de Taladros'!$N$25:$N$500,"LIBRE")</f>
        <v>0</v>
      </c>
      <c r="L29" s="83">
        <f>COUNTIFS('Informe de Taladros'!$R$25:$R$500,$B29,'Informe de Taladros'!$E$25:$E$500,L$24,'Informe de Taladros'!$N$25:$N$500,"LIBRE")</f>
        <v>0</v>
      </c>
      <c r="M29" s="83">
        <f>COUNTIFS('Informe de Taladros'!$R$25:$R$500,$B29,'Informe de Taladros'!$E$25:$E$500,M$24,'Informe de Taladros'!$N$25:$N$500,"LIBRE")</f>
        <v>0</v>
      </c>
      <c r="N29" s="83">
        <f>COUNTIFS('Informe de Taladros'!$R$25:$R$500,$B29,'Informe de Taladros'!$E$25:$E$500,N$24,'Informe de Taladros'!$N$25:$N$500,"LIBRE")</f>
        <v>0</v>
      </c>
      <c r="O29" s="83">
        <f>COUNTIFS('Informe de Taladros'!$R$25:$R$500,$B29,'Informe de Taladros'!$E$25:$E$500,O$24,'Informe de Taladros'!$N$25:$N$500,"LIBRE")</f>
        <v>0</v>
      </c>
      <c r="P29" s="83">
        <f>COUNTIFS('Informe de Taladros'!$R$25:$R$500,$B29,'Informe de Taladros'!$E$25:$E$500,P$24,'Informe de Taladros'!$N$25:$N$500,"LIBRE")</f>
        <v>0</v>
      </c>
      <c r="Q29" s="83">
        <f>COUNTIFS('Informe de Taladros'!$R$25:$R$500,$B29,'Informe de Taladros'!$E$25:$E$500,Q$24,'Informe de Taladros'!$N$25:$N$500,"LIBRE")</f>
        <v>0</v>
      </c>
      <c r="R29" s="83">
        <f>COUNTIFS('Informe de Taladros'!$R$25:$R$500,$B29,'Informe de Taladros'!$E$25:$E$500,R$24,'Informe de Taladros'!$N$25:$N$500,"LIBRE")</f>
        <v>0</v>
      </c>
      <c r="S29" s="83">
        <f>COUNTIFS('Informe de Taladros'!$R$25:$R$500,$B29,'Informe de Taladros'!$E$25:$E$500,S$24,'Informe de Taladros'!$N$25:$N$500,"LIBRE")</f>
        <v>0</v>
      </c>
      <c r="T29" s="83">
        <f>COUNTIFS('Informe de Taladros'!$R$25:$R$500,$B29,'Informe de Taladros'!$E$25:$E$500,T$24,'Informe de Taladros'!$N$25:$N$500,"LIBRE")</f>
        <v>0</v>
      </c>
      <c r="U29" s="83">
        <f>COUNTIFS('Informe de Taladros'!$R$25:$R$500,$B29,'Informe de Taladros'!$E$25:$E$500,U$24,'Informe de Taladros'!$N$25:$N$500,"LIBRE")</f>
        <v>0</v>
      </c>
      <c r="V29" s="83">
        <f>COUNTIFS('Informe de Taladros'!$R$25:$R$500,$B29,'Informe de Taladros'!$E$25:$E$500,V$24,'Informe de Taladros'!$N$25:$N$500,"LIBRE")</f>
        <v>0</v>
      </c>
      <c r="W29" s="83">
        <f>COUNTIFS('Informe de Taladros'!$R$25:$R$500,$B29,'Informe de Taladros'!$E$25:$E$500,W$24,'Informe de Taladros'!$N$25:$N$500,"LIBRE")</f>
        <v>0</v>
      </c>
      <c r="X29" s="83">
        <f>COUNTIFS('Informe de Taladros'!$R$25:$R$500,$B29,'Informe de Taladros'!$E$25:$E$500,X$24,'Informe de Taladros'!$N$25:$N$500,"LIBRE")</f>
        <v>0</v>
      </c>
      <c r="Y29" s="83">
        <f>COUNTIFS('Informe de Taladros'!$R$25:$R$500,$B29,'Informe de Taladros'!$E$25:$E$500,Y$24,'Informe de Taladros'!$N$25:$N$500,"LIBRE")</f>
        <v>0</v>
      </c>
      <c r="Z29" s="83">
        <f>COUNTIFS('Informe de Taladros'!$R$25:$R$500,$B29,'Informe de Taladros'!$E$25:$E$500,Z$24,'Informe de Taladros'!$N$25:$N$500,"LIBRE")</f>
        <v>0</v>
      </c>
      <c r="AA29" s="83">
        <f>COUNTIFS('Informe de Taladros'!$R$25:$R$500,$B29,'Informe de Taladros'!$E$25:$E$500,AA$24,'Informe de Taladros'!$N$25:$N$500,"LIBRE")</f>
        <v>0</v>
      </c>
      <c r="AB29" s="83">
        <f>COUNTIFS('Informe de Taladros'!$R$25:$R$500,$B29,'Informe de Taladros'!$E$25:$E$500,AB$24,'Informe de Taladros'!$N$25:$N$500,"LIBRE")</f>
        <v>0</v>
      </c>
      <c r="AC29" s="83">
        <f>COUNTIFS('Informe de Taladros'!$R$25:$R$500,$B29,'Informe de Taladros'!$E$25:$E$500,AC$24,'Informe de Taladros'!$N$25:$N$500,"LIBRE")</f>
        <v>0</v>
      </c>
      <c r="AD29" s="83">
        <f>COUNTIFS('Informe de Taladros'!$R$25:$R$500,$B29,'Informe de Taladros'!$E$25:$E$500,AD$24,'Informe de Taladros'!$N$25:$N$500,"LIBRE")</f>
        <v>0</v>
      </c>
      <c r="AE29" s="83">
        <f>COUNTIFS('Informe de Taladros'!$R$25:$R$500,$B29,'Informe de Taladros'!$E$25:$E$500,AE$24,'Informe de Taladros'!$N$25:$N$500,"LIBRE")</f>
        <v>0</v>
      </c>
      <c r="AF29" s="83">
        <f>COUNTIFS('Informe de Taladros'!$R$25:$R$500,$B29,'Informe de Taladros'!$E$25:$E$500,AF$24,'Informe de Taladros'!$N$25:$N$500,"LIBRE")</f>
        <v>0</v>
      </c>
      <c r="AG29" s="83">
        <f>COUNTIFS('Informe de Taladros'!$R$25:$R$500,$B29,'Informe de Taladros'!$E$25:$E$500,AG$24,'Informe de Taladros'!$N$25:$N$500,"LIBRE")</f>
        <v>0</v>
      </c>
      <c r="AH29" s="83">
        <f>COUNTIFS('Informe de Taladros'!$R$25:$R$500,$B29,'Informe de Taladros'!$E$25:$E$500,AH$24,'Informe de Taladros'!$N$25:$N$500,"LIBRE")</f>
        <v>0</v>
      </c>
      <c r="AI29" s="83">
        <f>COUNTIFS('Informe de Taladros'!$R$25:$R$500,$B29,'Informe de Taladros'!$E$25:$E$500,AI$24,'Informe de Taladros'!$N$25:$N$500,"LIBRE")</f>
        <v>0</v>
      </c>
      <c r="AJ29" s="83">
        <f>COUNTIFS('Informe de Taladros'!$R$25:$R$500,$B29,'Informe de Taladros'!$E$25:$E$500,AJ$24,'Informe de Taladros'!$N$25:$N$500,"LIBRE")</f>
        <v>0</v>
      </c>
      <c r="AK29" s="83">
        <f>COUNTIFS('Informe de Taladros'!$R$25:$R$500,$B29,'Informe de Taladros'!$E$25:$E$500,AK$24,'Informe de Taladros'!$N$25:$N$500,"LIBRE")</f>
        <v>0</v>
      </c>
      <c r="AL29" s="83">
        <f>COUNTIFS('Informe de Taladros'!$R$25:$R$500,$B29,'Informe de Taladros'!$E$25:$E$500,AL$24,'Informe de Taladros'!$N$25:$N$500,"LIBRE")</f>
        <v>1</v>
      </c>
      <c r="AM29" s="92">
        <f>COUNTIFS('Informe de Taladros'!$R$25:$R$500,$B29,'Informe de Taladros'!$N$25:$N$500,"LIBRE")</f>
        <v>1</v>
      </c>
      <c r="AN29" s="58"/>
      <c r="AO29" s="58"/>
      <c r="AP29" s="58"/>
      <c r="AQ29" s="58"/>
      <c r="AR29" s="58"/>
    </row>
    <row r="30" spans="1:44" s="45" customFormat="1" ht="21" customHeight="1">
      <c r="B30" s="194"/>
      <c r="C30" s="87" t="s">
        <v>425</v>
      </c>
      <c r="D30" s="74">
        <f>COUNTIFS('Informe de Taladros'!$R$25:$R$500,$B29,'Informe de Taladros'!$E$25:$E$500,D$24)</f>
        <v>0</v>
      </c>
      <c r="E30" s="74">
        <f>COUNTIFS('Informe de Taladros'!$R$25:$R$500,$B29,'Informe de Taladros'!$E$25:$E$500,E$24)</f>
        <v>0</v>
      </c>
      <c r="F30" s="74">
        <f>COUNTIFS('Informe de Taladros'!$R$25:$R$500,$B29,'Informe de Taladros'!$E$25:$E$500,F$24)</f>
        <v>0</v>
      </c>
      <c r="G30" s="74">
        <f>COUNTIFS('Informe de Taladros'!$R$25:$R$500,$B29,'Informe de Taladros'!$E$25:$E$500,G$24)</f>
        <v>0</v>
      </c>
      <c r="H30" s="74">
        <f>COUNTIFS('Informe de Taladros'!$R$25:$R$500,$B29,'Informe de Taladros'!$E$25:$E$500,H$24)</f>
        <v>0</v>
      </c>
      <c r="I30" s="74">
        <f>COUNTIFS('Informe de Taladros'!$R$25:$R$500,$B29,'Informe de Taladros'!$E$25:$E$500,I$24)</f>
        <v>0</v>
      </c>
      <c r="J30" s="74">
        <f>COUNTIFS('Informe de Taladros'!$R$25:$R$500,$B29,'Informe de Taladros'!$E$25:$E$500,J$24)</f>
        <v>0</v>
      </c>
      <c r="K30" s="74">
        <f>COUNTIFS('Informe de Taladros'!$R$25:$R$500,$B29,'Informe de Taladros'!$E$25:$E$500,K$24)</f>
        <v>0</v>
      </c>
      <c r="L30" s="74">
        <f>COUNTIFS('Informe de Taladros'!$R$25:$R$500,$B29,'Informe de Taladros'!$E$25:$E$500,L$24)</f>
        <v>0</v>
      </c>
      <c r="M30" s="74">
        <f>COUNTIFS('Informe de Taladros'!$R$25:$R$500,$B29,'Informe de Taladros'!$E$25:$E$500,M$24)</f>
        <v>0</v>
      </c>
      <c r="N30" s="74">
        <f>COUNTIFS('Informe de Taladros'!$R$25:$R$500,$B29,'Informe de Taladros'!$E$25:$E$500,N$24)</f>
        <v>0</v>
      </c>
      <c r="O30" s="74">
        <f>COUNTIFS('Informe de Taladros'!$R$25:$R$500,$B29,'Informe de Taladros'!$E$25:$E$500,O$24)</f>
        <v>0</v>
      </c>
      <c r="P30" s="74">
        <f>COUNTIFS('Informe de Taladros'!$R$25:$R$500,$B29,'Informe de Taladros'!$E$25:$E$500,P$24)</f>
        <v>0</v>
      </c>
      <c r="Q30" s="74">
        <f>COUNTIFS('Informe de Taladros'!$R$25:$R$500,$B29,'Informe de Taladros'!$E$25:$E$500,Q$24)</f>
        <v>0</v>
      </c>
      <c r="R30" s="74">
        <f>COUNTIFS('Informe de Taladros'!$R$25:$R$500,$B29,'Informe de Taladros'!$E$25:$E$500,R$24)</f>
        <v>0</v>
      </c>
      <c r="S30" s="74">
        <f>COUNTIFS('Informe de Taladros'!$R$25:$R$500,$B29,'Informe de Taladros'!$E$25:$E$500,S$24)</f>
        <v>0</v>
      </c>
      <c r="T30" s="74">
        <f>COUNTIFS('Informe de Taladros'!$R$25:$R$500,$B29,'Informe de Taladros'!$E$25:$E$500,T$24)</f>
        <v>0</v>
      </c>
      <c r="U30" s="74">
        <f>COUNTIFS('Informe de Taladros'!$R$25:$R$500,$B29,'Informe de Taladros'!$E$25:$E$500,U$24)</f>
        <v>0</v>
      </c>
      <c r="V30" s="74">
        <f>COUNTIFS('Informe de Taladros'!$R$25:$R$500,$B29,'Informe de Taladros'!$E$25:$E$500,V$24)</f>
        <v>0</v>
      </c>
      <c r="W30" s="74">
        <f>COUNTIFS('Informe de Taladros'!$R$25:$R$500,$B29,'Informe de Taladros'!$E$25:$E$500,W$24)</f>
        <v>0</v>
      </c>
      <c r="X30" s="74">
        <f>COUNTIFS('Informe de Taladros'!$R$25:$R$500,$B29,'Informe de Taladros'!$E$25:$E$500,X$24)</f>
        <v>0</v>
      </c>
      <c r="Y30" s="74">
        <f>COUNTIFS('Informe de Taladros'!$R$25:$R$500,$B29,'Informe de Taladros'!$E$25:$E$500,Y$24)</f>
        <v>0</v>
      </c>
      <c r="Z30" s="74">
        <f>COUNTIFS('Informe de Taladros'!$R$25:$R$500,$B29,'Informe de Taladros'!$E$25:$E$500,Z$24)</f>
        <v>0</v>
      </c>
      <c r="AA30" s="74">
        <f>COUNTIFS('Informe de Taladros'!$R$25:$R$500,$B29,'Informe de Taladros'!$E$25:$E$500,AA$24)</f>
        <v>0</v>
      </c>
      <c r="AB30" s="74">
        <f>COUNTIFS('Informe de Taladros'!$R$25:$R$500,$B29,'Informe de Taladros'!$E$25:$E$500,AB$24)</f>
        <v>0</v>
      </c>
      <c r="AC30" s="74">
        <f>COUNTIFS('Informe de Taladros'!$R$25:$R$500,$B29,'Informe de Taladros'!$E$25:$E$500,AC$24)</f>
        <v>0</v>
      </c>
      <c r="AD30" s="74">
        <f>COUNTIFS('Informe de Taladros'!$R$25:$R$500,$B29,'Informe de Taladros'!$E$25:$E$500,AD$24)</f>
        <v>0</v>
      </c>
      <c r="AE30" s="74">
        <f>COUNTIFS('Informe de Taladros'!$R$25:$R$500,$B29,'Informe de Taladros'!$E$25:$E$500,AE$24)</f>
        <v>0</v>
      </c>
      <c r="AF30" s="74">
        <f>COUNTIFS('Informe de Taladros'!$R$25:$R$500,$B29,'Informe de Taladros'!$E$25:$E$500,AF$24)</f>
        <v>0</v>
      </c>
      <c r="AG30" s="74">
        <f>COUNTIFS('Informe de Taladros'!$R$25:$R$500,$B29,'Informe de Taladros'!$E$25:$E$500,AG$24)</f>
        <v>0</v>
      </c>
      <c r="AH30" s="74">
        <f>COUNTIFS('Informe de Taladros'!$R$25:$R$500,$B29,'Informe de Taladros'!$E$25:$E$500,AH$24)</f>
        <v>0</v>
      </c>
      <c r="AI30" s="74">
        <f>COUNTIFS('Informe de Taladros'!$R$25:$R$500,$B29,'Informe de Taladros'!$E$25:$E$500,AI$24)</f>
        <v>0</v>
      </c>
      <c r="AJ30" s="74">
        <f>COUNTIFS('Informe de Taladros'!$R$25:$R$500,$B29,'Informe de Taladros'!$E$25:$E$500,AJ$24)</f>
        <v>0</v>
      </c>
      <c r="AK30" s="74">
        <f>COUNTIFS('Informe de Taladros'!$R$25:$R$500,$B29,'Informe de Taladros'!$E$25:$E$500,AK$24)</f>
        <v>0</v>
      </c>
      <c r="AL30" s="74">
        <f>COUNTIFS('Informe de Taladros'!$R$25:$R$500,$B29,'Informe de Taladros'!$E$25:$E$500,AL$24)</f>
        <v>1</v>
      </c>
      <c r="AM30" s="91">
        <f>COUNTIFS('Informe de Taladros'!$R$25:$R$500,$B29)</f>
        <v>1</v>
      </c>
      <c r="AN30" s="58"/>
      <c r="AO30" s="58"/>
      <c r="AP30" s="58"/>
      <c r="AQ30" s="58"/>
      <c r="AR30" s="58"/>
    </row>
    <row r="31" spans="1:44" s="45" customFormat="1" ht="21" customHeight="1">
      <c r="B31" s="193" t="s">
        <v>450</v>
      </c>
      <c r="C31" s="85" t="s">
        <v>423</v>
      </c>
      <c r="D31" s="83">
        <f>COUNTIFS('Informe de Taladros'!$R$25:$R$500,$B31,'Informe de Taladros'!$E$25:$E$500,D$24,'Informe de Taladros'!$N$25:$N$500,"LIBRE")</f>
        <v>0</v>
      </c>
      <c r="E31" s="83">
        <f>COUNTIFS('Informe de Taladros'!$R$25:$R$500,$B31,'Informe de Taladros'!$E$25:$E$500,E$24,'Informe de Taladros'!$N$25:$N$500,"LIBRE")</f>
        <v>0</v>
      </c>
      <c r="F31" s="83">
        <f>COUNTIFS('Informe de Taladros'!$R$25:$R$500,$B31,'Informe de Taladros'!$E$25:$E$500,F$24,'Informe de Taladros'!$N$25:$N$500,"LIBRE")</f>
        <v>0</v>
      </c>
      <c r="G31" s="83">
        <f>COUNTIFS('Informe de Taladros'!$R$25:$R$500,$B31,'Informe de Taladros'!$E$25:$E$500,G$24,'Informe de Taladros'!$N$25:$N$500,"LIBRE")</f>
        <v>0</v>
      </c>
      <c r="H31" s="83">
        <f>COUNTIFS('Informe de Taladros'!$R$25:$R$500,$B31,'Informe de Taladros'!$E$25:$E$500,H$24,'Informe de Taladros'!$N$25:$N$500,"LIBRE")</f>
        <v>0</v>
      </c>
      <c r="I31" s="83">
        <f>COUNTIFS('Informe de Taladros'!$R$25:$R$500,$B31,'Informe de Taladros'!$E$25:$E$500,I$24,'Informe de Taladros'!$N$25:$N$500,"LIBRE")</f>
        <v>0</v>
      </c>
      <c r="J31" s="83">
        <f>COUNTIFS('Informe de Taladros'!$R$25:$R$500,$B31,'Informe de Taladros'!$E$25:$E$500,J$24,'Informe de Taladros'!$N$25:$N$500,"LIBRE")</f>
        <v>0</v>
      </c>
      <c r="K31" s="83">
        <f>COUNTIFS('Informe de Taladros'!$R$25:$R$500,$B31,'Informe de Taladros'!$E$25:$E$500,K$24,'Informe de Taladros'!$N$25:$N$500,"LIBRE")</f>
        <v>0</v>
      </c>
      <c r="L31" s="83">
        <f>COUNTIFS('Informe de Taladros'!$R$25:$R$500,$B31,'Informe de Taladros'!$E$25:$E$500,L$24,'Informe de Taladros'!$N$25:$N$500,"LIBRE")</f>
        <v>0</v>
      </c>
      <c r="M31" s="83">
        <f>COUNTIFS('Informe de Taladros'!$R$25:$R$500,$B31,'Informe de Taladros'!$E$25:$E$500,M$24,'Informe de Taladros'!$N$25:$N$500,"LIBRE")</f>
        <v>0</v>
      </c>
      <c r="N31" s="83">
        <f>COUNTIFS('Informe de Taladros'!$R$25:$R$500,$B31,'Informe de Taladros'!$E$25:$E$500,N$24,'Informe de Taladros'!$N$25:$N$500,"LIBRE")</f>
        <v>0</v>
      </c>
      <c r="O31" s="83">
        <f>COUNTIFS('Informe de Taladros'!$R$25:$R$500,$B31,'Informe de Taladros'!$E$25:$E$500,O$24,'Informe de Taladros'!$N$25:$N$500,"LIBRE")</f>
        <v>0</v>
      </c>
      <c r="P31" s="83">
        <f>COUNTIFS('Informe de Taladros'!$R$25:$R$500,$B31,'Informe de Taladros'!$E$25:$E$500,P$24,'Informe de Taladros'!$N$25:$N$500,"LIBRE")</f>
        <v>0</v>
      </c>
      <c r="Q31" s="83">
        <f>COUNTIFS('Informe de Taladros'!$R$25:$R$500,$B31,'Informe de Taladros'!$E$25:$E$500,Q$24,'Informe de Taladros'!$N$25:$N$500,"LIBRE")</f>
        <v>0</v>
      </c>
      <c r="R31" s="83">
        <f>COUNTIFS('Informe de Taladros'!$R$25:$R$500,$B31,'Informe de Taladros'!$E$25:$E$500,R$24,'Informe de Taladros'!$N$25:$N$500,"LIBRE")</f>
        <v>0</v>
      </c>
      <c r="S31" s="83">
        <f>COUNTIFS('Informe de Taladros'!$R$25:$R$500,$B31,'Informe de Taladros'!$E$25:$E$500,S$24,'Informe de Taladros'!$N$25:$N$500,"LIBRE")</f>
        <v>0</v>
      </c>
      <c r="T31" s="83">
        <f>COUNTIFS('Informe de Taladros'!$R$25:$R$500,$B31,'Informe de Taladros'!$E$25:$E$500,T$24,'Informe de Taladros'!$N$25:$N$500,"LIBRE")</f>
        <v>1</v>
      </c>
      <c r="U31" s="83">
        <f>COUNTIFS('Informe de Taladros'!$R$25:$R$500,$B31,'Informe de Taladros'!$E$25:$E$500,U$24,'Informe de Taladros'!$N$25:$N$500,"LIBRE")</f>
        <v>0</v>
      </c>
      <c r="V31" s="83">
        <f>COUNTIFS('Informe de Taladros'!$R$25:$R$500,$B31,'Informe de Taladros'!$E$25:$E$500,V$24,'Informe de Taladros'!$N$25:$N$500,"LIBRE")</f>
        <v>0</v>
      </c>
      <c r="W31" s="83">
        <f>COUNTIFS('Informe de Taladros'!$R$25:$R$500,$B31,'Informe de Taladros'!$E$25:$E$500,W$24,'Informe de Taladros'!$N$25:$N$500,"LIBRE")</f>
        <v>0</v>
      </c>
      <c r="X31" s="83">
        <f>COUNTIFS('Informe de Taladros'!$R$25:$R$500,$B31,'Informe de Taladros'!$E$25:$E$500,X$24,'Informe de Taladros'!$N$25:$N$500,"LIBRE")</f>
        <v>0</v>
      </c>
      <c r="Y31" s="83">
        <f>COUNTIFS('Informe de Taladros'!$R$25:$R$500,$B31,'Informe de Taladros'!$E$25:$E$500,Y$24,'Informe de Taladros'!$N$25:$N$500,"LIBRE")</f>
        <v>0</v>
      </c>
      <c r="Z31" s="83">
        <f>COUNTIFS('Informe de Taladros'!$R$25:$R$500,$B31,'Informe de Taladros'!$E$25:$E$500,Z$24,'Informe de Taladros'!$N$25:$N$500,"LIBRE")</f>
        <v>0</v>
      </c>
      <c r="AA31" s="83">
        <f>COUNTIFS('Informe de Taladros'!$R$25:$R$500,$B31,'Informe de Taladros'!$E$25:$E$500,AA$24,'Informe de Taladros'!$N$25:$N$500,"LIBRE")</f>
        <v>0</v>
      </c>
      <c r="AB31" s="83">
        <f>COUNTIFS('Informe de Taladros'!$R$25:$R$500,$B31,'Informe de Taladros'!$E$25:$E$500,AB$24,'Informe de Taladros'!$N$25:$N$500,"LIBRE")</f>
        <v>0</v>
      </c>
      <c r="AC31" s="83">
        <f>COUNTIFS('Informe de Taladros'!$R$25:$R$500,$B31,'Informe de Taladros'!$E$25:$E$500,AC$24,'Informe de Taladros'!$N$25:$N$500,"LIBRE")</f>
        <v>0</v>
      </c>
      <c r="AD31" s="83">
        <f>COUNTIFS('Informe de Taladros'!$R$25:$R$500,$B31,'Informe de Taladros'!$E$25:$E$500,AD$24,'Informe de Taladros'!$N$25:$N$500,"LIBRE")</f>
        <v>0</v>
      </c>
      <c r="AE31" s="83">
        <f>COUNTIFS('Informe de Taladros'!$R$25:$R$500,$B31,'Informe de Taladros'!$E$25:$E$500,AE$24,'Informe de Taladros'!$N$25:$N$500,"LIBRE")</f>
        <v>0</v>
      </c>
      <c r="AF31" s="83">
        <f>COUNTIFS('Informe de Taladros'!$R$25:$R$500,$B31,'Informe de Taladros'!$E$25:$E$500,AF$24,'Informe de Taladros'!$N$25:$N$500,"LIBRE")</f>
        <v>0</v>
      </c>
      <c r="AG31" s="83">
        <f>COUNTIFS('Informe de Taladros'!$R$25:$R$500,$B31,'Informe de Taladros'!$E$25:$E$500,AG$24,'Informe de Taladros'!$N$25:$N$500,"LIBRE")</f>
        <v>0</v>
      </c>
      <c r="AH31" s="83">
        <f>COUNTIFS('Informe de Taladros'!$R$25:$R$500,$B31,'Informe de Taladros'!$E$25:$E$500,AH$24,'Informe de Taladros'!$N$25:$N$500,"LIBRE")</f>
        <v>0</v>
      </c>
      <c r="AI31" s="83">
        <f>COUNTIFS('Informe de Taladros'!$R$25:$R$500,$B31,'Informe de Taladros'!$E$25:$E$500,AI$24,'Informe de Taladros'!$N$25:$N$500,"LIBRE")</f>
        <v>0</v>
      </c>
      <c r="AJ31" s="83">
        <f>COUNTIFS('Informe de Taladros'!$R$25:$R$500,$B31,'Informe de Taladros'!$E$25:$E$500,AJ$24,'Informe de Taladros'!$N$25:$N$500,"LIBRE")</f>
        <v>0</v>
      </c>
      <c r="AK31" s="83">
        <f>COUNTIFS('Informe de Taladros'!$R$25:$R$500,$B31,'Informe de Taladros'!$E$25:$E$500,AK$24,'Informe de Taladros'!$N$25:$N$500,"LIBRE")</f>
        <v>0</v>
      </c>
      <c r="AL31" s="83">
        <f>COUNTIFS('Informe de Taladros'!$R$25:$R$500,$B31,'Informe de Taladros'!$E$25:$E$500,AL$24,'Informe de Taladros'!$N$25:$N$500,"LIBRE")</f>
        <v>0</v>
      </c>
      <c r="AM31" s="92">
        <f>COUNTIFS('Informe de Taladros'!$R$25:$R$500,$B31,'Informe de Taladros'!$N$25:$N$500,"LIBRE")</f>
        <v>1</v>
      </c>
      <c r="AN31" s="58"/>
      <c r="AO31" s="58"/>
      <c r="AP31" s="58"/>
      <c r="AQ31" s="58"/>
      <c r="AR31" s="58"/>
    </row>
    <row r="32" spans="1:44" s="45" customFormat="1" ht="21" customHeight="1">
      <c r="B32" s="194"/>
      <c r="C32" s="87" t="s">
        <v>425</v>
      </c>
      <c r="D32" s="74">
        <f>COUNTIFS('Informe de Taladros'!$R$25:$R$500,$B31,'Informe de Taladros'!$E$25:$E$500,D$24)</f>
        <v>0</v>
      </c>
      <c r="E32" s="74">
        <f>COUNTIFS('Informe de Taladros'!$R$25:$R$500,$B31,'Informe de Taladros'!$E$25:$E$500,E$24)</f>
        <v>0</v>
      </c>
      <c r="F32" s="74">
        <f>COUNTIFS('Informe de Taladros'!$R$25:$R$500,$B31,'Informe de Taladros'!$E$25:$E$500,F$24)</f>
        <v>0</v>
      </c>
      <c r="G32" s="74">
        <f>COUNTIFS('Informe de Taladros'!$R$25:$R$500,$B31,'Informe de Taladros'!$E$25:$E$500,G$24)</f>
        <v>0</v>
      </c>
      <c r="H32" s="74">
        <f>COUNTIFS('Informe de Taladros'!$R$25:$R$500,$B31,'Informe de Taladros'!$E$25:$E$500,H$24)</f>
        <v>0</v>
      </c>
      <c r="I32" s="74">
        <f>COUNTIFS('Informe de Taladros'!$R$25:$R$500,$B31,'Informe de Taladros'!$E$25:$E$500,I$24)</f>
        <v>0</v>
      </c>
      <c r="J32" s="74">
        <f>COUNTIFS('Informe de Taladros'!$R$25:$R$500,$B31,'Informe de Taladros'!$E$25:$E$500,J$24)</f>
        <v>0</v>
      </c>
      <c r="K32" s="74">
        <f>COUNTIFS('Informe de Taladros'!$R$25:$R$500,$B31,'Informe de Taladros'!$E$25:$E$500,K$24)</f>
        <v>0</v>
      </c>
      <c r="L32" s="74">
        <f>COUNTIFS('Informe de Taladros'!$R$25:$R$500,$B31,'Informe de Taladros'!$E$25:$E$500,L$24)</f>
        <v>0</v>
      </c>
      <c r="M32" s="74">
        <f>COUNTIFS('Informe de Taladros'!$R$25:$R$500,$B31,'Informe de Taladros'!$E$25:$E$500,M$24)</f>
        <v>0</v>
      </c>
      <c r="N32" s="74">
        <f>COUNTIFS('Informe de Taladros'!$R$25:$R$500,$B31,'Informe de Taladros'!$E$25:$E$500,N$24)</f>
        <v>0</v>
      </c>
      <c r="O32" s="74">
        <f>COUNTIFS('Informe de Taladros'!$R$25:$R$500,$B31,'Informe de Taladros'!$E$25:$E$500,O$24)</f>
        <v>0</v>
      </c>
      <c r="P32" s="74">
        <f>COUNTIFS('Informe de Taladros'!$R$25:$R$500,$B31,'Informe de Taladros'!$E$25:$E$500,P$24)</f>
        <v>0</v>
      </c>
      <c r="Q32" s="74">
        <f>COUNTIFS('Informe de Taladros'!$R$25:$R$500,$B31,'Informe de Taladros'!$E$25:$E$500,Q$24)</f>
        <v>0</v>
      </c>
      <c r="R32" s="74">
        <f>COUNTIFS('Informe de Taladros'!$R$25:$R$500,$B31,'Informe de Taladros'!$E$25:$E$500,R$24)</f>
        <v>0</v>
      </c>
      <c r="S32" s="74">
        <f>COUNTIFS('Informe de Taladros'!$R$25:$R$500,$B31,'Informe de Taladros'!$E$25:$E$500,S$24)</f>
        <v>0</v>
      </c>
      <c r="T32" s="74">
        <f>COUNTIFS('Informe de Taladros'!$R$25:$R$500,$B31,'Informe de Taladros'!$E$25:$E$500,T$24)</f>
        <v>4</v>
      </c>
      <c r="U32" s="74">
        <f>COUNTIFS('Informe de Taladros'!$R$25:$R$500,$B31,'Informe de Taladros'!$E$25:$E$500,U$24)</f>
        <v>0</v>
      </c>
      <c r="V32" s="74">
        <f>COUNTIFS('Informe de Taladros'!$R$25:$R$500,$B31,'Informe de Taladros'!$E$25:$E$500,V$24)</f>
        <v>0</v>
      </c>
      <c r="W32" s="74">
        <f>COUNTIFS('Informe de Taladros'!$R$25:$R$500,$B31,'Informe de Taladros'!$E$25:$E$500,W$24)</f>
        <v>0</v>
      </c>
      <c r="X32" s="74">
        <f>COUNTIFS('Informe de Taladros'!$R$25:$R$500,$B31,'Informe de Taladros'!$E$25:$E$500,X$24)</f>
        <v>0</v>
      </c>
      <c r="Y32" s="74">
        <f>COUNTIFS('Informe de Taladros'!$R$25:$R$500,$B31,'Informe de Taladros'!$E$25:$E$500,Y$24)</f>
        <v>0</v>
      </c>
      <c r="Z32" s="74">
        <f>COUNTIFS('Informe de Taladros'!$R$25:$R$500,$B31,'Informe de Taladros'!$E$25:$E$500,Z$24)</f>
        <v>0</v>
      </c>
      <c r="AA32" s="74">
        <f>COUNTIFS('Informe de Taladros'!$R$25:$R$500,$B31,'Informe de Taladros'!$E$25:$E$500,AA$24)</f>
        <v>0</v>
      </c>
      <c r="AB32" s="74">
        <f>COUNTIFS('Informe de Taladros'!$R$25:$R$500,$B31,'Informe de Taladros'!$E$25:$E$500,AB$24)</f>
        <v>0</v>
      </c>
      <c r="AC32" s="74">
        <f>COUNTIFS('Informe de Taladros'!$R$25:$R$500,$B31,'Informe de Taladros'!$E$25:$E$500,AC$24)</f>
        <v>0</v>
      </c>
      <c r="AD32" s="74">
        <f>COUNTIFS('Informe de Taladros'!$R$25:$R$500,$B31,'Informe de Taladros'!$E$25:$E$500,AD$24)</f>
        <v>0</v>
      </c>
      <c r="AE32" s="74">
        <f>COUNTIFS('Informe de Taladros'!$R$25:$R$500,$B31,'Informe de Taladros'!$E$25:$E$500,AE$24)</f>
        <v>0</v>
      </c>
      <c r="AF32" s="74">
        <f>COUNTIFS('Informe de Taladros'!$R$25:$R$500,$B31,'Informe de Taladros'!$E$25:$E$500,AF$24)</f>
        <v>0</v>
      </c>
      <c r="AG32" s="74">
        <f>COUNTIFS('Informe de Taladros'!$R$25:$R$500,$B31,'Informe de Taladros'!$E$25:$E$500,AG$24)</f>
        <v>0</v>
      </c>
      <c r="AH32" s="74">
        <f>COUNTIFS('Informe de Taladros'!$R$25:$R$500,$B31,'Informe de Taladros'!$E$25:$E$500,AH$24)</f>
        <v>0</v>
      </c>
      <c r="AI32" s="74">
        <f>COUNTIFS('Informe de Taladros'!$R$25:$R$500,$B31,'Informe de Taladros'!$E$25:$E$500,AI$24)</f>
        <v>0</v>
      </c>
      <c r="AJ32" s="74">
        <f>COUNTIFS('Informe de Taladros'!$R$25:$R$500,$B31,'Informe de Taladros'!$E$25:$E$500,AJ$24)</f>
        <v>0</v>
      </c>
      <c r="AK32" s="74">
        <f>COUNTIFS('Informe de Taladros'!$R$25:$R$500,$B31,'Informe de Taladros'!$E$25:$E$500,AK$24)</f>
        <v>0</v>
      </c>
      <c r="AL32" s="74">
        <f>COUNTIFS('Informe de Taladros'!$R$25:$R$500,$B31,'Informe de Taladros'!$E$25:$E$500,AL$24)</f>
        <v>0</v>
      </c>
      <c r="AM32" s="91">
        <f>COUNTIFS('Informe de Taladros'!$R$25:$R$500,$B31)</f>
        <v>4</v>
      </c>
      <c r="AN32" s="58"/>
      <c r="AO32" s="58"/>
      <c r="AP32" s="58"/>
      <c r="AQ32" s="58"/>
      <c r="AR32" s="58"/>
    </row>
    <row r="33" spans="2:44" s="45" customFormat="1" ht="21" customHeight="1">
      <c r="B33" s="193" t="s">
        <v>337</v>
      </c>
      <c r="C33" s="85" t="s">
        <v>423</v>
      </c>
      <c r="D33" s="83">
        <f>COUNTIFS('Informe de Taladros'!$R$25:$R$500,$B33,'Informe de Taladros'!$E$25:$E$500,D$24,'Informe de Taladros'!$N$25:$N$500,"LIBRE")</f>
        <v>0</v>
      </c>
      <c r="E33" s="83">
        <f>COUNTIFS('Informe de Taladros'!$R$25:$R$500,$B33,'Informe de Taladros'!$E$25:$E$500,E$24,'Informe de Taladros'!$N$25:$N$500,"LIBRE")</f>
        <v>0</v>
      </c>
      <c r="F33" s="83">
        <f>COUNTIFS('Informe de Taladros'!$R$25:$R$500,$B33,'Informe de Taladros'!$E$25:$E$500,F$24,'Informe de Taladros'!$N$25:$N$500,"LIBRE")</f>
        <v>0</v>
      </c>
      <c r="G33" s="83">
        <f>COUNTIFS('Informe de Taladros'!$R$25:$R$500,$B33,'Informe de Taladros'!$E$25:$E$500,G$24,'Informe de Taladros'!$N$25:$N$500,"LIBRE")</f>
        <v>0</v>
      </c>
      <c r="H33" s="83">
        <f>COUNTIFS('Informe de Taladros'!$R$25:$R$500,$B33,'Informe de Taladros'!$E$25:$E$500,H$24,'Informe de Taladros'!$N$25:$N$500,"LIBRE")</f>
        <v>0</v>
      </c>
      <c r="I33" s="83">
        <f>COUNTIFS('Informe de Taladros'!$R$25:$R$500,$B33,'Informe de Taladros'!$E$25:$E$500,I$24,'Informe de Taladros'!$N$25:$N$500,"LIBRE")</f>
        <v>0</v>
      </c>
      <c r="J33" s="83">
        <f>COUNTIFS('Informe de Taladros'!$R$25:$R$500,$B33,'Informe de Taladros'!$E$25:$E$500,J$24,'Informe de Taladros'!$N$25:$N$500,"LIBRE")</f>
        <v>0</v>
      </c>
      <c r="K33" s="83">
        <f>COUNTIFS('Informe de Taladros'!$R$25:$R$500,$B33,'Informe de Taladros'!$E$25:$E$500,K$24,'Informe de Taladros'!$N$25:$N$500,"LIBRE")</f>
        <v>0</v>
      </c>
      <c r="L33" s="83">
        <f>COUNTIFS('Informe de Taladros'!$R$25:$R$500,$B33,'Informe de Taladros'!$E$25:$E$500,L$24,'Informe de Taladros'!$N$25:$N$500,"LIBRE")</f>
        <v>0</v>
      </c>
      <c r="M33" s="83">
        <f>COUNTIFS('Informe de Taladros'!$R$25:$R$500,$B33,'Informe de Taladros'!$E$25:$E$500,M$24,'Informe de Taladros'!$N$25:$N$500,"LIBRE")</f>
        <v>0</v>
      </c>
      <c r="N33" s="83">
        <f>COUNTIFS('Informe de Taladros'!$R$25:$R$500,$B33,'Informe de Taladros'!$E$25:$E$500,N$24,'Informe de Taladros'!$N$25:$N$500,"LIBRE")</f>
        <v>0</v>
      </c>
      <c r="O33" s="83">
        <f>COUNTIFS('Informe de Taladros'!$R$25:$R$500,$B33,'Informe de Taladros'!$E$25:$E$500,O$24,'Informe de Taladros'!$N$25:$N$500,"LIBRE")</f>
        <v>0</v>
      </c>
      <c r="P33" s="83">
        <f>COUNTIFS('Informe de Taladros'!$R$25:$R$500,$B33,'Informe de Taladros'!$E$25:$E$500,P$24,'Informe de Taladros'!$N$25:$N$500,"LIBRE")</f>
        <v>0</v>
      </c>
      <c r="Q33" s="83">
        <f>COUNTIFS('Informe de Taladros'!$R$25:$R$500,$B33,'Informe de Taladros'!$E$25:$E$500,Q$24,'Informe de Taladros'!$N$25:$N$500,"LIBRE")</f>
        <v>0</v>
      </c>
      <c r="R33" s="83">
        <f>COUNTIFS('Informe de Taladros'!$R$25:$R$500,$B33,'Informe de Taladros'!$E$25:$E$500,R$24,'Informe de Taladros'!$N$25:$N$500,"LIBRE")</f>
        <v>0</v>
      </c>
      <c r="S33" s="83">
        <f>COUNTIFS('Informe de Taladros'!$R$25:$R$500,$B33,'Informe de Taladros'!$E$25:$E$500,S$24,'Informe de Taladros'!$N$25:$N$500,"LIBRE")</f>
        <v>0</v>
      </c>
      <c r="T33" s="83">
        <f>COUNTIFS('Informe de Taladros'!$R$25:$R$500,$B33,'Informe de Taladros'!$E$25:$E$500,T$24,'Informe de Taladros'!$N$25:$N$500,"LIBRE")</f>
        <v>1</v>
      </c>
      <c r="U33" s="83">
        <f>COUNTIFS('Informe de Taladros'!$R$25:$R$500,$B33,'Informe de Taladros'!$E$25:$E$500,U$24,'Informe de Taladros'!$N$25:$N$500,"LIBRE")</f>
        <v>0</v>
      </c>
      <c r="V33" s="83">
        <f>COUNTIFS('Informe de Taladros'!$R$25:$R$500,$B33,'Informe de Taladros'!$E$25:$E$500,V$24,'Informe de Taladros'!$N$25:$N$500,"LIBRE")</f>
        <v>0</v>
      </c>
      <c r="W33" s="83">
        <f>COUNTIFS('Informe de Taladros'!$R$25:$R$500,$B33,'Informe de Taladros'!$E$25:$E$500,W$24,'Informe de Taladros'!$N$25:$N$500,"LIBRE")</f>
        <v>0</v>
      </c>
      <c r="X33" s="83">
        <f>COUNTIFS('Informe de Taladros'!$R$25:$R$500,$B33,'Informe de Taladros'!$E$25:$E$500,X$24,'Informe de Taladros'!$N$25:$N$500,"LIBRE")</f>
        <v>1</v>
      </c>
      <c r="Y33" s="83">
        <f>COUNTIFS('Informe de Taladros'!$R$25:$R$500,$B33,'Informe de Taladros'!$E$25:$E$500,Y$24,'Informe de Taladros'!$N$25:$N$500,"LIBRE")</f>
        <v>0</v>
      </c>
      <c r="Z33" s="83">
        <f>COUNTIFS('Informe de Taladros'!$R$25:$R$500,$B33,'Informe de Taladros'!$E$25:$E$500,Z$24,'Informe de Taladros'!$N$25:$N$500,"LIBRE")</f>
        <v>0</v>
      </c>
      <c r="AA33" s="83">
        <f>COUNTIFS('Informe de Taladros'!$R$25:$R$500,$B33,'Informe de Taladros'!$E$25:$E$500,AA$24,'Informe de Taladros'!$N$25:$N$500,"LIBRE")</f>
        <v>0</v>
      </c>
      <c r="AB33" s="83">
        <f>COUNTIFS('Informe de Taladros'!$R$25:$R$500,$B33,'Informe de Taladros'!$E$25:$E$500,AB$24,'Informe de Taladros'!$N$25:$N$500,"LIBRE")</f>
        <v>0</v>
      </c>
      <c r="AC33" s="83">
        <f>COUNTIFS('Informe de Taladros'!$R$25:$R$500,$B33,'Informe de Taladros'!$E$25:$E$500,AC$24,'Informe de Taladros'!$N$25:$N$500,"LIBRE")</f>
        <v>0</v>
      </c>
      <c r="AD33" s="83">
        <f>COUNTIFS('Informe de Taladros'!$R$25:$R$500,$B33,'Informe de Taladros'!$E$25:$E$500,AD$24,'Informe de Taladros'!$N$25:$N$500,"LIBRE")</f>
        <v>1</v>
      </c>
      <c r="AE33" s="83">
        <f>COUNTIFS('Informe de Taladros'!$R$25:$R$500,$B33,'Informe de Taladros'!$E$25:$E$500,AE$24,'Informe de Taladros'!$N$25:$N$500,"LIBRE")</f>
        <v>0</v>
      </c>
      <c r="AF33" s="83">
        <f>COUNTIFS('Informe de Taladros'!$R$25:$R$500,$B33,'Informe de Taladros'!$E$25:$E$500,AF$24,'Informe de Taladros'!$N$25:$N$500,"LIBRE")</f>
        <v>0</v>
      </c>
      <c r="AG33" s="83">
        <f>COUNTIFS('Informe de Taladros'!$R$25:$R$500,$B33,'Informe de Taladros'!$E$25:$E$500,AG$24,'Informe de Taladros'!$N$25:$N$500,"LIBRE")</f>
        <v>0</v>
      </c>
      <c r="AH33" s="83">
        <f>COUNTIFS('Informe de Taladros'!$R$25:$R$500,$B33,'Informe de Taladros'!$E$25:$E$500,AH$24,'Informe de Taladros'!$N$25:$N$500,"LIBRE")</f>
        <v>0</v>
      </c>
      <c r="AI33" s="83">
        <f>COUNTIFS('Informe de Taladros'!$R$25:$R$500,$B33,'Informe de Taladros'!$E$25:$E$500,AI$24,'Informe de Taladros'!$N$25:$N$500,"LIBRE")</f>
        <v>0</v>
      </c>
      <c r="AJ33" s="83">
        <f>COUNTIFS('Informe de Taladros'!$R$25:$R$500,$B33,'Informe de Taladros'!$E$25:$E$500,AJ$24,'Informe de Taladros'!$N$25:$N$500,"LIBRE")</f>
        <v>0</v>
      </c>
      <c r="AK33" s="83">
        <f>COUNTIFS('Informe de Taladros'!$R$25:$R$500,$B33,'Informe de Taladros'!$E$25:$E$500,AK$24,'Informe de Taladros'!$N$25:$N$500,"LIBRE")</f>
        <v>0</v>
      </c>
      <c r="AL33" s="83">
        <f>COUNTIFS('Informe de Taladros'!$R$25:$R$500,$B33,'Informe de Taladros'!$E$25:$E$500,AL$24,'Informe de Taladros'!$N$25:$N$500,"LIBRE")</f>
        <v>1</v>
      </c>
      <c r="AM33" s="92">
        <f>COUNTIFS('Informe de Taladros'!$R$25:$R$500,$B33,'Informe de Taladros'!$N$25:$N$500,"LIBRE")</f>
        <v>4</v>
      </c>
      <c r="AN33" s="58"/>
      <c r="AO33" s="58"/>
      <c r="AP33" s="58"/>
      <c r="AQ33" s="58"/>
      <c r="AR33" s="58"/>
    </row>
    <row r="34" spans="2:44" s="45" customFormat="1" ht="21" customHeight="1">
      <c r="B34" s="194"/>
      <c r="C34" s="87" t="s">
        <v>425</v>
      </c>
      <c r="D34" s="74">
        <f>COUNTIFS('Informe de Taladros'!$R$25:$R$500,$B33,'Informe de Taladros'!$E$25:$E$500,D$24)</f>
        <v>0</v>
      </c>
      <c r="E34" s="74">
        <f>COUNTIFS('Informe de Taladros'!$R$25:$R$500,$B33,'Informe de Taladros'!$E$25:$E$500,E$24)</f>
        <v>0</v>
      </c>
      <c r="F34" s="74">
        <f>COUNTIFS('Informe de Taladros'!$R$25:$R$500,$B33,'Informe de Taladros'!$E$25:$E$500,F$24)</f>
        <v>0</v>
      </c>
      <c r="G34" s="74">
        <f>COUNTIFS('Informe de Taladros'!$R$25:$R$500,$B33,'Informe de Taladros'!$E$25:$E$500,G$24)</f>
        <v>0</v>
      </c>
      <c r="H34" s="74">
        <f>COUNTIFS('Informe de Taladros'!$R$25:$R$500,$B33,'Informe de Taladros'!$E$25:$E$500,H$24)</f>
        <v>0</v>
      </c>
      <c r="I34" s="74">
        <f>COUNTIFS('Informe de Taladros'!$R$25:$R$500,$B33,'Informe de Taladros'!$E$25:$E$500,I$24)</f>
        <v>1</v>
      </c>
      <c r="J34" s="74">
        <f>COUNTIFS('Informe de Taladros'!$R$25:$R$500,$B33,'Informe de Taladros'!$E$25:$E$500,J$24)</f>
        <v>0</v>
      </c>
      <c r="K34" s="74">
        <f>COUNTIFS('Informe de Taladros'!$R$25:$R$500,$B33,'Informe de Taladros'!$E$25:$E$500,K$24)</f>
        <v>3</v>
      </c>
      <c r="L34" s="74">
        <f>COUNTIFS('Informe de Taladros'!$R$25:$R$500,$B33,'Informe de Taladros'!$E$25:$E$500,L$24)</f>
        <v>0</v>
      </c>
      <c r="M34" s="74">
        <f>COUNTIFS('Informe de Taladros'!$R$25:$R$500,$B33,'Informe de Taladros'!$E$25:$E$500,M$24)</f>
        <v>0</v>
      </c>
      <c r="N34" s="74">
        <f>COUNTIFS('Informe de Taladros'!$R$25:$R$500,$B33,'Informe de Taladros'!$E$25:$E$500,N$24)</f>
        <v>0</v>
      </c>
      <c r="O34" s="74">
        <f>COUNTIFS('Informe de Taladros'!$R$25:$R$500,$B33,'Informe de Taladros'!$E$25:$E$500,O$24)</f>
        <v>0</v>
      </c>
      <c r="P34" s="74">
        <f>COUNTIFS('Informe de Taladros'!$R$25:$R$500,$B33,'Informe de Taladros'!$E$25:$E$500,P$24)</f>
        <v>0</v>
      </c>
      <c r="Q34" s="74">
        <f>COUNTIFS('Informe de Taladros'!$R$25:$R$500,$B33,'Informe de Taladros'!$E$25:$E$500,Q$24)</f>
        <v>1</v>
      </c>
      <c r="R34" s="74">
        <f>COUNTIFS('Informe de Taladros'!$R$25:$R$500,$B33,'Informe de Taladros'!$E$25:$E$500,R$24)</f>
        <v>0</v>
      </c>
      <c r="S34" s="74">
        <f>COUNTIFS('Informe de Taladros'!$R$25:$R$500,$B33,'Informe de Taladros'!$E$25:$E$500,S$24)</f>
        <v>0</v>
      </c>
      <c r="T34" s="74">
        <f>COUNTIFS('Informe de Taladros'!$R$25:$R$500,$B33,'Informe de Taladros'!$E$25:$E$500,T$24)</f>
        <v>2</v>
      </c>
      <c r="U34" s="74">
        <f>COUNTIFS('Informe de Taladros'!$R$25:$R$500,$B33,'Informe de Taladros'!$E$25:$E$500,U$24)</f>
        <v>0</v>
      </c>
      <c r="V34" s="74">
        <f>COUNTIFS('Informe de Taladros'!$R$25:$R$500,$B33,'Informe de Taladros'!$E$25:$E$500,V$24)</f>
        <v>0</v>
      </c>
      <c r="W34" s="74">
        <f>COUNTIFS('Informe de Taladros'!$R$25:$R$500,$B33,'Informe de Taladros'!$E$25:$E$500,W$24)</f>
        <v>0</v>
      </c>
      <c r="X34" s="74">
        <f>COUNTIFS('Informe de Taladros'!$R$25:$R$500,$B33,'Informe de Taladros'!$E$25:$E$500,X$24)</f>
        <v>1</v>
      </c>
      <c r="Y34" s="74">
        <f>COUNTIFS('Informe de Taladros'!$R$25:$R$500,$B33,'Informe de Taladros'!$E$25:$E$500,Y$24)</f>
        <v>0</v>
      </c>
      <c r="Z34" s="74">
        <f>COUNTIFS('Informe de Taladros'!$R$25:$R$500,$B33,'Informe de Taladros'!$E$25:$E$500,Z$24)</f>
        <v>0</v>
      </c>
      <c r="AA34" s="74">
        <f>COUNTIFS('Informe de Taladros'!$R$25:$R$500,$B33,'Informe de Taladros'!$E$25:$E$500,AA$24)</f>
        <v>0</v>
      </c>
      <c r="AB34" s="74">
        <f>COUNTIFS('Informe de Taladros'!$R$25:$R$500,$B33,'Informe de Taladros'!$E$25:$E$500,AB$24)</f>
        <v>0</v>
      </c>
      <c r="AC34" s="74">
        <f>COUNTIFS('Informe de Taladros'!$R$25:$R$500,$B33,'Informe de Taladros'!$E$25:$E$500,AC$24)</f>
        <v>0</v>
      </c>
      <c r="AD34" s="74">
        <f>COUNTIFS('Informe de Taladros'!$R$25:$R$500,$B33,'Informe de Taladros'!$E$25:$E$500,AD$24)</f>
        <v>1</v>
      </c>
      <c r="AE34" s="74">
        <f>COUNTIFS('Informe de Taladros'!$R$25:$R$500,$B33,'Informe de Taladros'!$E$25:$E$500,AE$24)</f>
        <v>0</v>
      </c>
      <c r="AF34" s="74">
        <f>COUNTIFS('Informe de Taladros'!$R$25:$R$500,$B33,'Informe de Taladros'!$E$25:$E$500,AF$24)</f>
        <v>0</v>
      </c>
      <c r="AG34" s="74">
        <f>COUNTIFS('Informe de Taladros'!$R$25:$R$500,$B33,'Informe de Taladros'!$E$25:$E$500,AG$24)</f>
        <v>0</v>
      </c>
      <c r="AH34" s="74">
        <f>COUNTIFS('Informe de Taladros'!$R$25:$R$500,$B33,'Informe de Taladros'!$E$25:$E$500,AH$24)</f>
        <v>0</v>
      </c>
      <c r="AI34" s="74">
        <f>COUNTIFS('Informe de Taladros'!$R$25:$R$500,$B33,'Informe de Taladros'!$E$25:$E$500,AI$24)</f>
        <v>0</v>
      </c>
      <c r="AJ34" s="74">
        <f>COUNTIFS('Informe de Taladros'!$R$25:$R$500,$B33,'Informe de Taladros'!$E$25:$E$500,AJ$24)</f>
        <v>0</v>
      </c>
      <c r="AK34" s="74">
        <f>COUNTIFS('Informe de Taladros'!$R$25:$R$500,$B33,'Informe de Taladros'!$E$25:$E$500,AK$24)</f>
        <v>0</v>
      </c>
      <c r="AL34" s="74">
        <f>COUNTIFS('Informe de Taladros'!$R$25:$R$500,$B33,'Informe de Taladros'!$E$25:$E$500,AL$24)</f>
        <v>1</v>
      </c>
      <c r="AM34" s="91">
        <f>COUNTIFS('Informe de Taladros'!$R$25:$R$500,$B33)</f>
        <v>10</v>
      </c>
      <c r="AN34" s="58"/>
      <c r="AO34" s="58"/>
      <c r="AP34" s="58"/>
      <c r="AQ34" s="58"/>
      <c r="AR34" s="58"/>
    </row>
    <row r="35" spans="2:44" s="45" customFormat="1" ht="21" customHeight="1">
      <c r="B35" s="193" t="s">
        <v>467</v>
      </c>
      <c r="C35" s="85" t="s">
        <v>423</v>
      </c>
      <c r="D35" s="83">
        <f>COUNTIFS('Informe de Taladros'!$R$25:$R$500,$B35,'Informe de Taladros'!$E$25:$E$500,D$24,'Informe de Taladros'!$N$25:$N$500,"LIBRE")</f>
        <v>0</v>
      </c>
      <c r="E35" s="83">
        <f>COUNTIFS('Informe de Taladros'!$R$25:$R$500,$B35,'Informe de Taladros'!$E$25:$E$500,E$24,'Informe de Taladros'!$N$25:$N$500,"LIBRE")</f>
        <v>0</v>
      </c>
      <c r="F35" s="83">
        <f>COUNTIFS('Informe de Taladros'!$R$25:$R$500,$B35,'Informe de Taladros'!$E$25:$E$500,F$24,'Informe de Taladros'!$N$25:$N$500,"LIBRE")</f>
        <v>0</v>
      </c>
      <c r="G35" s="83">
        <f>COUNTIFS('Informe de Taladros'!$R$25:$R$500,$B35,'Informe de Taladros'!$E$25:$E$500,G$24,'Informe de Taladros'!$N$25:$N$500,"LIBRE")</f>
        <v>0</v>
      </c>
      <c r="H35" s="83">
        <f>COUNTIFS('Informe de Taladros'!$R$25:$R$500,$B35,'Informe de Taladros'!$E$25:$E$500,H$24,'Informe de Taladros'!$N$25:$N$500,"LIBRE")</f>
        <v>0</v>
      </c>
      <c r="I35" s="83">
        <f>COUNTIFS('Informe de Taladros'!$R$25:$R$500,$B35,'Informe de Taladros'!$E$25:$E$500,I$24,'Informe de Taladros'!$N$25:$N$500,"LIBRE")</f>
        <v>0</v>
      </c>
      <c r="J35" s="83">
        <f>COUNTIFS('Informe de Taladros'!$R$25:$R$500,$B35,'Informe de Taladros'!$E$25:$E$500,J$24,'Informe de Taladros'!$N$25:$N$500,"LIBRE")</f>
        <v>0</v>
      </c>
      <c r="K35" s="83">
        <f>COUNTIFS('Informe de Taladros'!$R$25:$R$500,$B35,'Informe de Taladros'!$E$25:$E$500,K$24,'Informe de Taladros'!$N$25:$N$500,"LIBRE")</f>
        <v>0</v>
      </c>
      <c r="L35" s="83">
        <f>COUNTIFS('Informe de Taladros'!$R$25:$R$500,$B35,'Informe de Taladros'!$E$25:$E$500,L$24,'Informe de Taladros'!$N$25:$N$500,"LIBRE")</f>
        <v>0</v>
      </c>
      <c r="M35" s="83">
        <f>COUNTIFS('Informe de Taladros'!$R$25:$R$500,$B35,'Informe de Taladros'!$E$25:$E$500,M$24,'Informe de Taladros'!$N$25:$N$500,"LIBRE")</f>
        <v>0</v>
      </c>
      <c r="N35" s="83">
        <f>COUNTIFS('Informe de Taladros'!$R$25:$R$500,$B35,'Informe de Taladros'!$E$25:$E$500,N$24,'Informe de Taladros'!$N$25:$N$500,"LIBRE")</f>
        <v>0</v>
      </c>
      <c r="O35" s="83">
        <f>COUNTIFS('Informe de Taladros'!$R$25:$R$500,$B35,'Informe de Taladros'!$E$25:$E$500,O$24,'Informe de Taladros'!$N$25:$N$500,"LIBRE")</f>
        <v>0</v>
      </c>
      <c r="P35" s="83">
        <f>COUNTIFS('Informe de Taladros'!$R$25:$R$500,$B35,'Informe de Taladros'!$E$25:$E$500,P$24,'Informe de Taladros'!$N$25:$N$500,"LIBRE")</f>
        <v>0</v>
      </c>
      <c r="Q35" s="83">
        <f>COUNTIFS('Informe de Taladros'!$R$25:$R$500,$B35,'Informe de Taladros'!$E$25:$E$500,Q$24,'Informe de Taladros'!$N$25:$N$500,"LIBRE")</f>
        <v>0</v>
      </c>
      <c r="R35" s="83">
        <f>COUNTIFS('Informe de Taladros'!$R$25:$R$500,$B35,'Informe de Taladros'!$E$25:$E$500,R$24,'Informe de Taladros'!$N$25:$N$500,"LIBRE")</f>
        <v>0</v>
      </c>
      <c r="S35" s="83">
        <f>COUNTIFS('Informe de Taladros'!$R$25:$R$500,$B35,'Informe de Taladros'!$E$25:$E$500,S$24,'Informe de Taladros'!$N$25:$N$500,"LIBRE")</f>
        <v>0</v>
      </c>
      <c r="T35" s="83">
        <f>COUNTIFS('Informe de Taladros'!$R$25:$R$500,$B35,'Informe de Taladros'!$E$25:$E$500,T$24,'Informe de Taladros'!$N$25:$N$500,"LIBRE")</f>
        <v>1</v>
      </c>
      <c r="U35" s="83">
        <f>COUNTIFS('Informe de Taladros'!$R$25:$R$500,$B35,'Informe de Taladros'!$E$25:$E$500,U$24,'Informe de Taladros'!$N$25:$N$500,"LIBRE")</f>
        <v>0</v>
      </c>
      <c r="V35" s="83">
        <f>COUNTIFS('Informe de Taladros'!$R$25:$R$500,$B35,'Informe de Taladros'!$E$25:$E$500,V$24,'Informe de Taladros'!$N$25:$N$500,"LIBRE")</f>
        <v>0</v>
      </c>
      <c r="W35" s="83">
        <f>COUNTIFS('Informe de Taladros'!$R$25:$R$500,$B35,'Informe de Taladros'!$E$25:$E$500,W$24,'Informe de Taladros'!$N$25:$N$500,"LIBRE")</f>
        <v>0</v>
      </c>
      <c r="X35" s="83">
        <f>COUNTIFS('Informe de Taladros'!$R$25:$R$500,$B35,'Informe de Taladros'!$E$25:$E$500,X$24,'Informe de Taladros'!$N$25:$N$500,"LIBRE")</f>
        <v>0</v>
      </c>
      <c r="Y35" s="83">
        <f>COUNTIFS('Informe de Taladros'!$R$25:$R$500,$B35,'Informe de Taladros'!$E$25:$E$500,Y$24,'Informe de Taladros'!$N$25:$N$500,"LIBRE")</f>
        <v>0</v>
      </c>
      <c r="Z35" s="83">
        <f>COUNTIFS('Informe de Taladros'!$R$25:$R$500,$B35,'Informe de Taladros'!$E$25:$E$500,Z$24,'Informe de Taladros'!$N$25:$N$500,"LIBRE")</f>
        <v>0</v>
      </c>
      <c r="AA35" s="83">
        <f>COUNTIFS('Informe de Taladros'!$R$25:$R$500,$B35,'Informe de Taladros'!$E$25:$E$500,AA$24,'Informe de Taladros'!$N$25:$N$500,"LIBRE")</f>
        <v>0</v>
      </c>
      <c r="AB35" s="83">
        <f>COUNTIFS('Informe de Taladros'!$R$25:$R$500,$B35,'Informe de Taladros'!$E$25:$E$500,AB$24,'Informe de Taladros'!$N$25:$N$500,"LIBRE")</f>
        <v>0</v>
      </c>
      <c r="AC35" s="83">
        <f>COUNTIFS('Informe de Taladros'!$R$25:$R$500,$B35,'Informe de Taladros'!$E$25:$E$500,AC$24,'Informe de Taladros'!$N$25:$N$500,"LIBRE")</f>
        <v>0</v>
      </c>
      <c r="AD35" s="83">
        <f>COUNTIFS('Informe de Taladros'!$R$25:$R$500,$B35,'Informe de Taladros'!$E$25:$E$500,AD$24,'Informe de Taladros'!$N$25:$N$500,"LIBRE")</f>
        <v>0</v>
      </c>
      <c r="AE35" s="83">
        <f>COUNTIFS('Informe de Taladros'!$R$25:$R$500,$B35,'Informe de Taladros'!$E$25:$E$500,AE$24,'Informe de Taladros'!$N$25:$N$500,"LIBRE")</f>
        <v>0</v>
      </c>
      <c r="AF35" s="83">
        <f>COUNTIFS('Informe de Taladros'!$R$25:$R$500,$B35,'Informe de Taladros'!$E$25:$E$500,AF$24,'Informe de Taladros'!$N$25:$N$500,"LIBRE")</f>
        <v>0</v>
      </c>
      <c r="AG35" s="83">
        <f>COUNTIFS('Informe de Taladros'!$R$25:$R$500,$B35,'Informe de Taladros'!$E$25:$E$500,AG$24,'Informe de Taladros'!$N$25:$N$500,"LIBRE")</f>
        <v>0</v>
      </c>
      <c r="AH35" s="83">
        <f>COUNTIFS('Informe de Taladros'!$R$25:$R$500,$B35,'Informe de Taladros'!$E$25:$E$500,AH$24,'Informe de Taladros'!$N$25:$N$500,"LIBRE")</f>
        <v>0</v>
      </c>
      <c r="AI35" s="83">
        <f>COUNTIFS('Informe de Taladros'!$R$25:$R$500,$B35,'Informe de Taladros'!$E$25:$E$500,AI$24,'Informe de Taladros'!$N$25:$N$500,"LIBRE")</f>
        <v>0</v>
      </c>
      <c r="AJ35" s="83">
        <f>COUNTIFS('Informe de Taladros'!$R$25:$R$500,$B35,'Informe de Taladros'!$E$25:$E$500,AJ$24,'Informe de Taladros'!$N$25:$N$500,"LIBRE")</f>
        <v>0</v>
      </c>
      <c r="AK35" s="83">
        <f>COUNTIFS('Informe de Taladros'!$R$25:$R$500,$B35,'Informe de Taladros'!$E$25:$E$500,AK$24,'Informe de Taladros'!$N$25:$N$500,"LIBRE")</f>
        <v>0</v>
      </c>
      <c r="AL35" s="83">
        <f>COUNTIFS('Informe de Taladros'!$R$25:$R$500,$B35,'Informe de Taladros'!$E$25:$E$500,AL$24,'Informe de Taladros'!$N$25:$N$500,"LIBRE")</f>
        <v>0</v>
      </c>
      <c r="AM35" s="92">
        <f>COUNTIFS('Informe de Taladros'!$R$25:$R$500,$B35,'Informe de Taladros'!$N$25:$N$500,"LIBRE")</f>
        <v>1</v>
      </c>
      <c r="AN35" s="58"/>
      <c r="AO35" s="58"/>
      <c r="AP35" s="58"/>
      <c r="AQ35" s="58"/>
      <c r="AR35" s="58"/>
    </row>
    <row r="36" spans="2:44" s="45" customFormat="1" ht="21" customHeight="1">
      <c r="B36" s="194"/>
      <c r="C36" s="87" t="s">
        <v>425</v>
      </c>
      <c r="D36" s="74">
        <f>COUNTIFS('Informe de Taladros'!$R$25:$R$500,$B35,'Informe de Taladros'!$E$25:$E$500,D$24)</f>
        <v>0</v>
      </c>
      <c r="E36" s="74">
        <f>COUNTIFS('Informe de Taladros'!$R$25:$R$500,$B35,'Informe de Taladros'!$E$25:$E$500,E$24)</f>
        <v>0</v>
      </c>
      <c r="F36" s="74">
        <f>COUNTIFS('Informe de Taladros'!$R$25:$R$500,$B35,'Informe de Taladros'!$E$25:$E$500,F$24)</f>
        <v>0</v>
      </c>
      <c r="G36" s="74">
        <f>COUNTIFS('Informe de Taladros'!$R$25:$R$500,$B35,'Informe de Taladros'!$E$25:$E$500,G$24)</f>
        <v>0</v>
      </c>
      <c r="H36" s="74">
        <f>COUNTIFS('Informe de Taladros'!$R$25:$R$500,$B35,'Informe de Taladros'!$E$25:$E$500,H$24)</f>
        <v>0</v>
      </c>
      <c r="I36" s="74">
        <f>COUNTIFS('Informe de Taladros'!$R$25:$R$500,$B35,'Informe de Taladros'!$E$25:$E$500,I$24)</f>
        <v>0</v>
      </c>
      <c r="J36" s="74">
        <f>COUNTIFS('Informe de Taladros'!$R$25:$R$500,$B35,'Informe de Taladros'!$E$25:$E$500,J$24)</f>
        <v>0</v>
      </c>
      <c r="K36" s="74">
        <f>COUNTIFS('Informe de Taladros'!$R$25:$R$500,$B35,'Informe de Taladros'!$E$25:$E$500,K$24)</f>
        <v>0</v>
      </c>
      <c r="L36" s="74">
        <f>COUNTIFS('Informe de Taladros'!$R$25:$R$500,$B35,'Informe de Taladros'!$E$25:$E$500,L$24)</f>
        <v>0</v>
      </c>
      <c r="M36" s="74">
        <f>COUNTIFS('Informe de Taladros'!$R$25:$R$500,$B35,'Informe de Taladros'!$E$25:$E$500,M$24)</f>
        <v>0</v>
      </c>
      <c r="N36" s="74">
        <f>COUNTIFS('Informe de Taladros'!$R$25:$R$500,$B35,'Informe de Taladros'!$E$25:$E$500,N$24)</f>
        <v>0</v>
      </c>
      <c r="O36" s="74">
        <f>COUNTIFS('Informe de Taladros'!$R$25:$R$500,$B35,'Informe de Taladros'!$E$25:$E$500,O$24)</f>
        <v>0</v>
      </c>
      <c r="P36" s="74">
        <f>COUNTIFS('Informe de Taladros'!$R$25:$R$500,$B35,'Informe de Taladros'!$E$25:$E$500,P$24)</f>
        <v>0</v>
      </c>
      <c r="Q36" s="74">
        <f>COUNTIFS('Informe de Taladros'!$R$25:$R$500,$B35,'Informe de Taladros'!$E$25:$E$500,Q$24)</f>
        <v>0</v>
      </c>
      <c r="R36" s="74">
        <f>COUNTIFS('Informe de Taladros'!$R$25:$R$500,$B35,'Informe de Taladros'!$E$25:$E$500,R$24)</f>
        <v>0</v>
      </c>
      <c r="S36" s="74">
        <f>COUNTIFS('Informe de Taladros'!$R$25:$R$500,$B35,'Informe de Taladros'!$E$25:$E$500,S$24)</f>
        <v>0</v>
      </c>
      <c r="T36" s="74">
        <f>COUNTIFS('Informe de Taladros'!$R$25:$R$500,$B35,'Informe de Taladros'!$E$25:$E$500,T$24)</f>
        <v>1</v>
      </c>
      <c r="U36" s="74">
        <f>COUNTIFS('Informe de Taladros'!$R$25:$R$500,$B35,'Informe de Taladros'!$E$25:$E$500,U$24)</f>
        <v>0</v>
      </c>
      <c r="V36" s="74">
        <f>COUNTIFS('Informe de Taladros'!$R$25:$R$500,$B35,'Informe de Taladros'!$E$25:$E$500,V$24)</f>
        <v>0</v>
      </c>
      <c r="W36" s="74">
        <f>COUNTIFS('Informe de Taladros'!$R$25:$R$500,$B35,'Informe de Taladros'!$E$25:$E$500,W$24)</f>
        <v>0</v>
      </c>
      <c r="X36" s="74">
        <f>COUNTIFS('Informe de Taladros'!$R$25:$R$500,$B35,'Informe de Taladros'!$E$25:$E$500,X$24)</f>
        <v>0</v>
      </c>
      <c r="Y36" s="74">
        <f>COUNTIFS('Informe de Taladros'!$R$25:$R$500,$B35,'Informe de Taladros'!$E$25:$E$500,Y$24)</f>
        <v>0</v>
      </c>
      <c r="Z36" s="74">
        <f>COUNTIFS('Informe de Taladros'!$R$25:$R$500,$B35,'Informe de Taladros'!$E$25:$E$500,Z$24)</f>
        <v>0</v>
      </c>
      <c r="AA36" s="74">
        <f>COUNTIFS('Informe de Taladros'!$R$25:$R$500,$B35,'Informe de Taladros'!$E$25:$E$500,AA$24)</f>
        <v>0</v>
      </c>
      <c r="AB36" s="74">
        <f>COUNTIFS('Informe de Taladros'!$R$25:$R$500,$B35,'Informe de Taladros'!$E$25:$E$500,AB$24)</f>
        <v>0</v>
      </c>
      <c r="AC36" s="74">
        <f>COUNTIFS('Informe de Taladros'!$R$25:$R$500,$B35,'Informe de Taladros'!$E$25:$E$500,AC$24)</f>
        <v>0</v>
      </c>
      <c r="AD36" s="74">
        <f>COUNTIFS('Informe de Taladros'!$R$25:$R$500,$B35,'Informe de Taladros'!$E$25:$E$500,AD$24)</f>
        <v>0</v>
      </c>
      <c r="AE36" s="74">
        <f>COUNTIFS('Informe de Taladros'!$R$25:$R$500,$B35,'Informe de Taladros'!$E$25:$E$500,AE$24)</f>
        <v>0</v>
      </c>
      <c r="AF36" s="74">
        <f>COUNTIFS('Informe de Taladros'!$R$25:$R$500,$B35,'Informe de Taladros'!$E$25:$E$500,AF$24)</f>
        <v>0</v>
      </c>
      <c r="AG36" s="74">
        <f>COUNTIFS('Informe de Taladros'!$R$25:$R$500,$B35,'Informe de Taladros'!$E$25:$E$500,AG$24)</f>
        <v>0</v>
      </c>
      <c r="AH36" s="74">
        <f>COUNTIFS('Informe de Taladros'!$R$25:$R$500,$B35,'Informe de Taladros'!$E$25:$E$500,AH$24)</f>
        <v>0</v>
      </c>
      <c r="AI36" s="74">
        <f>COUNTIFS('Informe de Taladros'!$R$25:$R$500,$B35,'Informe de Taladros'!$E$25:$E$500,AI$24)</f>
        <v>0</v>
      </c>
      <c r="AJ36" s="74">
        <f>COUNTIFS('Informe de Taladros'!$R$25:$R$500,$B35,'Informe de Taladros'!$E$25:$E$500,AJ$24)</f>
        <v>0</v>
      </c>
      <c r="AK36" s="74">
        <f>COUNTIFS('Informe de Taladros'!$R$25:$R$500,$B35,'Informe de Taladros'!$E$25:$E$500,AK$24)</f>
        <v>0</v>
      </c>
      <c r="AL36" s="74">
        <f>COUNTIFS('Informe de Taladros'!$R$25:$R$500,$B35,'Informe de Taladros'!$E$25:$E$500,AL$24)</f>
        <v>0</v>
      </c>
      <c r="AM36" s="91">
        <f>COUNTIFS('Informe de Taladros'!$R$25:$R$500,$B35)</f>
        <v>1</v>
      </c>
      <c r="AN36" s="58"/>
      <c r="AO36" s="58"/>
      <c r="AP36" s="58"/>
      <c r="AQ36" s="58"/>
      <c r="AR36" s="58"/>
    </row>
    <row r="37" spans="2:44" s="45" customFormat="1" ht="21" customHeight="1">
      <c r="B37" s="193" t="s">
        <v>295</v>
      </c>
      <c r="C37" s="85" t="s">
        <v>423</v>
      </c>
      <c r="D37" s="83">
        <f>COUNTIFS('Informe de Taladros'!$R$25:$R$500,$B37,'Informe de Taladros'!$E$25:$E$500,D$24,'Informe de Taladros'!$N$25:$N$500,"LIBRE")</f>
        <v>0</v>
      </c>
      <c r="E37" s="83">
        <f>COUNTIFS('Informe de Taladros'!$R$25:$R$500,$B37,'Informe de Taladros'!$E$25:$E$500,E$24,'Informe de Taladros'!$N$25:$N$500,"LIBRE")</f>
        <v>0</v>
      </c>
      <c r="F37" s="83">
        <f>COUNTIFS('Informe de Taladros'!$R$25:$R$500,$B37,'Informe de Taladros'!$E$25:$E$500,F$24,'Informe de Taladros'!$N$25:$N$500,"LIBRE")</f>
        <v>0</v>
      </c>
      <c r="G37" s="83">
        <f>COUNTIFS('Informe de Taladros'!$R$25:$R$500,$B37,'Informe de Taladros'!$E$25:$E$500,G$24,'Informe de Taladros'!$N$25:$N$500,"LIBRE")</f>
        <v>0</v>
      </c>
      <c r="H37" s="83">
        <f>COUNTIFS('Informe de Taladros'!$R$25:$R$500,$B37,'Informe de Taladros'!$E$25:$E$500,H$24,'Informe de Taladros'!$N$25:$N$500,"LIBRE")</f>
        <v>0</v>
      </c>
      <c r="I37" s="83">
        <f>COUNTIFS('Informe de Taladros'!$R$25:$R$500,$B37,'Informe de Taladros'!$E$25:$E$500,I$24,'Informe de Taladros'!$N$25:$N$500,"LIBRE")</f>
        <v>1</v>
      </c>
      <c r="J37" s="83">
        <f>COUNTIFS('Informe de Taladros'!$R$25:$R$500,$B37,'Informe de Taladros'!$E$25:$E$500,J$24,'Informe de Taladros'!$N$25:$N$500,"LIBRE")</f>
        <v>0</v>
      </c>
      <c r="K37" s="83">
        <f>COUNTIFS('Informe de Taladros'!$R$25:$R$500,$B37,'Informe de Taladros'!$E$25:$E$500,K$24,'Informe de Taladros'!$N$25:$N$500,"LIBRE")</f>
        <v>3</v>
      </c>
      <c r="L37" s="83">
        <f>COUNTIFS('Informe de Taladros'!$R$25:$R$500,$B37,'Informe de Taladros'!$E$25:$E$500,L$24,'Informe de Taladros'!$N$25:$N$500,"LIBRE")</f>
        <v>0</v>
      </c>
      <c r="M37" s="83">
        <f>COUNTIFS('Informe de Taladros'!$R$25:$R$500,$B37,'Informe de Taladros'!$E$25:$E$500,M$24,'Informe de Taladros'!$N$25:$N$500,"LIBRE")</f>
        <v>0</v>
      </c>
      <c r="N37" s="83">
        <f>COUNTIFS('Informe de Taladros'!$R$25:$R$500,$B37,'Informe de Taladros'!$E$25:$E$500,N$24,'Informe de Taladros'!$N$25:$N$500,"LIBRE")</f>
        <v>0</v>
      </c>
      <c r="O37" s="83">
        <f>COUNTIFS('Informe de Taladros'!$R$25:$R$500,$B37,'Informe de Taladros'!$E$25:$E$500,O$24,'Informe de Taladros'!$N$25:$N$500,"LIBRE")</f>
        <v>0</v>
      </c>
      <c r="P37" s="83">
        <f>COUNTIFS('Informe de Taladros'!$R$25:$R$500,$B37,'Informe de Taladros'!$E$25:$E$500,P$24,'Informe de Taladros'!$N$25:$N$500,"LIBRE")</f>
        <v>0</v>
      </c>
      <c r="Q37" s="83">
        <f>COUNTIFS('Informe de Taladros'!$R$25:$R$500,$B37,'Informe de Taladros'!$E$25:$E$500,Q$24,'Informe de Taladros'!$N$25:$N$500,"LIBRE")</f>
        <v>3</v>
      </c>
      <c r="R37" s="83">
        <f>COUNTIFS('Informe de Taladros'!$R$25:$R$500,$B37,'Informe de Taladros'!$E$25:$E$500,R$24,'Informe de Taladros'!$N$25:$N$500,"LIBRE")</f>
        <v>0</v>
      </c>
      <c r="S37" s="83">
        <f>COUNTIFS('Informe de Taladros'!$R$25:$R$500,$B37,'Informe de Taladros'!$E$25:$E$500,S$24,'Informe de Taladros'!$N$25:$N$500,"LIBRE")</f>
        <v>1</v>
      </c>
      <c r="T37" s="83">
        <f>COUNTIFS('Informe de Taladros'!$R$25:$R$500,$B37,'Informe de Taladros'!$E$25:$E$500,T$24,'Informe de Taladros'!$N$25:$N$500,"LIBRE")</f>
        <v>4</v>
      </c>
      <c r="U37" s="83">
        <f>COUNTIFS('Informe de Taladros'!$R$25:$R$500,$B37,'Informe de Taladros'!$E$25:$E$500,U$24,'Informe de Taladros'!$N$25:$N$500,"LIBRE")</f>
        <v>0</v>
      </c>
      <c r="V37" s="83">
        <f>COUNTIFS('Informe de Taladros'!$R$25:$R$500,$B37,'Informe de Taladros'!$E$25:$E$500,V$24,'Informe de Taladros'!$N$25:$N$500,"LIBRE")</f>
        <v>0</v>
      </c>
      <c r="W37" s="83">
        <f>COUNTIFS('Informe de Taladros'!$R$25:$R$500,$B37,'Informe de Taladros'!$E$25:$E$500,W$24,'Informe de Taladros'!$N$25:$N$500,"LIBRE")</f>
        <v>0</v>
      </c>
      <c r="X37" s="83">
        <f>COUNTIFS('Informe de Taladros'!$R$25:$R$500,$B37,'Informe de Taladros'!$E$25:$E$500,X$24,'Informe de Taladros'!$N$25:$N$500,"LIBRE")</f>
        <v>3</v>
      </c>
      <c r="Y37" s="83">
        <f>COUNTIFS('Informe de Taladros'!$R$25:$R$500,$B37,'Informe de Taladros'!$E$25:$E$500,Y$24,'Informe de Taladros'!$N$25:$N$500,"LIBRE")</f>
        <v>0</v>
      </c>
      <c r="Z37" s="83">
        <f>COUNTIFS('Informe de Taladros'!$R$25:$R$500,$B37,'Informe de Taladros'!$E$25:$E$500,Z$24,'Informe de Taladros'!$N$25:$N$500,"LIBRE")</f>
        <v>0</v>
      </c>
      <c r="AA37" s="83">
        <f>COUNTIFS('Informe de Taladros'!$R$25:$R$500,$B37,'Informe de Taladros'!$E$25:$E$500,AA$24,'Informe de Taladros'!$N$25:$N$500,"LIBRE")</f>
        <v>0</v>
      </c>
      <c r="AB37" s="83">
        <f>COUNTIFS('Informe de Taladros'!$R$25:$R$500,$B37,'Informe de Taladros'!$E$25:$E$500,AB$24,'Informe de Taladros'!$N$25:$N$500,"LIBRE")</f>
        <v>1</v>
      </c>
      <c r="AC37" s="83">
        <f>COUNTIFS('Informe de Taladros'!$R$25:$R$500,$B37,'Informe de Taladros'!$E$25:$E$500,AC$24,'Informe de Taladros'!$N$25:$N$500,"LIBRE")</f>
        <v>0</v>
      </c>
      <c r="AD37" s="83">
        <f>COUNTIFS('Informe de Taladros'!$R$25:$R$500,$B37,'Informe de Taladros'!$E$25:$E$500,AD$24,'Informe de Taladros'!$N$25:$N$500,"LIBRE")</f>
        <v>0</v>
      </c>
      <c r="AE37" s="83">
        <f>COUNTIFS('Informe de Taladros'!$R$25:$R$500,$B37,'Informe de Taladros'!$E$25:$E$500,AE$24,'Informe de Taladros'!$N$25:$N$500,"LIBRE")</f>
        <v>0</v>
      </c>
      <c r="AF37" s="83">
        <f>COUNTIFS('Informe de Taladros'!$R$25:$R$500,$B37,'Informe de Taladros'!$E$25:$E$500,AF$24,'Informe de Taladros'!$N$25:$N$500,"LIBRE")</f>
        <v>0</v>
      </c>
      <c r="AG37" s="83">
        <f>COUNTIFS('Informe de Taladros'!$R$25:$R$500,$B37,'Informe de Taladros'!$E$25:$E$500,AG$24,'Informe de Taladros'!$N$25:$N$500,"LIBRE")</f>
        <v>5</v>
      </c>
      <c r="AH37" s="83">
        <f>COUNTIFS('Informe de Taladros'!$R$25:$R$500,$B37,'Informe de Taladros'!$E$25:$E$500,AH$24,'Informe de Taladros'!$N$25:$N$500,"LIBRE")</f>
        <v>0</v>
      </c>
      <c r="AI37" s="83">
        <f>COUNTIFS('Informe de Taladros'!$R$25:$R$500,$B37,'Informe de Taladros'!$E$25:$E$500,AI$24,'Informe de Taladros'!$N$25:$N$500,"LIBRE")</f>
        <v>0</v>
      </c>
      <c r="AJ37" s="83">
        <f>COUNTIFS('Informe de Taladros'!$R$25:$R$500,$B37,'Informe de Taladros'!$E$25:$E$500,AJ$24,'Informe de Taladros'!$N$25:$N$500,"LIBRE")</f>
        <v>0</v>
      </c>
      <c r="AK37" s="83">
        <f>COUNTIFS('Informe de Taladros'!$R$25:$R$500,$B37,'Informe de Taladros'!$E$25:$E$500,AK$24,'Informe de Taladros'!$N$25:$N$500,"LIBRE")</f>
        <v>3</v>
      </c>
      <c r="AL37" s="83">
        <f>COUNTIFS('Informe de Taladros'!$R$25:$R$500,$B37,'Informe de Taladros'!$E$25:$E$500,AL$24,'Informe de Taladros'!$N$25:$N$500,"LIBRE")</f>
        <v>2</v>
      </c>
      <c r="AM37" s="92">
        <f>COUNTIFS('Informe de Taladros'!$R$25:$R$500,$B37,'Informe de Taladros'!$N$25:$N$500,"LIBRE")</f>
        <v>26</v>
      </c>
      <c r="AN37" s="58"/>
      <c r="AO37" s="58"/>
      <c r="AP37" s="58"/>
      <c r="AQ37" s="58"/>
      <c r="AR37" s="58"/>
    </row>
    <row r="38" spans="2:44" s="45" customFormat="1" ht="21" customHeight="1">
      <c r="B38" s="194"/>
      <c r="C38" s="87" t="s">
        <v>425</v>
      </c>
      <c r="D38" s="74">
        <f>COUNTIFS('Informe de Taladros'!$R$25:$R$500,$B37,'Informe de Taladros'!$E$25:$E$500,D$24)</f>
        <v>0</v>
      </c>
      <c r="E38" s="74">
        <f>COUNTIFS('Informe de Taladros'!$R$25:$R$500,$B37,'Informe de Taladros'!$E$25:$E$500,E$24)</f>
        <v>0</v>
      </c>
      <c r="F38" s="74">
        <f>COUNTIFS('Informe de Taladros'!$R$25:$R$500,$B37,'Informe de Taladros'!$E$25:$E$500,F$24)</f>
        <v>0</v>
      </c>
      <c r="G38" s="74">
        <f>COUNTIFS('Informe de Taladros'!$R$25:$R$500,$B37,'Informe de Taladros'!$E$25:$E$500,G$24)</f>
        <v>0</v>
      </c>
      <c r="H38" s="74">
        <f>COUNTIFS('Informe de Taladros'!$R$25:$R$500,$B37,'Informe de Taladros'!$E$25:$E$500,H$24)</f>
        <v>0</v>
      </c>
      <c r="I38" s="74">
        <f>COUNTIFS('Informe de Taladros'!$R$25:$R$500,$B37,'Informe de Taladros'!$E$25:$E$500,I$24)</f>
        <v>1</v>
      </c>
      <c r="J38" s="74">
        <f>COUNTIFS('Informe de Taladros'!$R$25:$R$500,$B37,'Informe de Taladros'!$E$25:$E$500,J$24)</f>
        <v>0</v>
      </c>
      <c r="K38" s="74">
        <f>COUNTIFS('Informe de Taladros'!$R$25:$R$500,$B37,'Informe de Taladros'!$E$25:$E$500,K$24)</f>
        <v>3</v>
      </c>
      <c r="L38" s="74">
        <f>COUNTIFS('Informe de Taladros'!$R$25:$R$500,$B37,'Informe de Taladros'!$E$25:$E$500,L$24)</f>
        <v>0</v>
      </c>
      <c r="M38" s="74">
        <f>COUNTIFS('Informe de Taladros'!$R$25:$R$500,$B37,'Informe de Taladros'!$E$25:$E$500,M$24)</f>
        <v>0</v>
      </c>
      <c r="N38" s="74">
        <f>COUNTIFS('Informe de Taladros'!$R$25:$R$500,$B37,'Informe de Taladros'!$E$25:$E$500,N$24)</f>
        <v>0</v>
      </c>
      <c r="O38" s="74">
        <f>COUNTIFS('Informe de Taladros'!$R$25:$R$500,$B37,'Informe de Taladros'!$E$25:$E$500,O$24)</f>
        <v>0</v>
      </c>
      <c r="P38" s="74">
        <f>COUNTIFS('Informe de Taladros'!$R$25:$R$500,$B37,'Informe de Taladros'!$E$25:$E$500,P$24)</f>
        <v>0</v>
      </c>
      <c r="Q38" s="74">
        <f>COUNTIFS('Informe de Taladros'!$R$25:$R$500,$B37,'Informe de Taladros'!$E$25:$E$500,Q$24)</f>
        <v>3</v>
      </c>
      <c r="R38" s="74">
        <f>COUNTIFS('Informe de Taladros'!$R$25:$R$500,$B37,'Informe de Taladros'!$E$25:$E$500,R$24)</f>
        <v>0</v>
      </c>
      <c r="S38" s="74">
        <f>COUNTIFS('Informe de Taladros'!$R$25:$R$500,$B37,'Informe de Taladros'!$E$25:$E$500,S$24)</f>
        <v>1</v>
      </c>
      <c r="T38" s="74">
        <f>COUNTIFS('Informe de Taladros'!$R$25:$R$500,$B37,'Informe de Taladros'!$E$25:$E$500,T$24)</f>
        <v>10</v>
      </c>
      <c r="U38" s="74">
        <f>COUNTIFS('Informe de Taladros'!$R$25:$R$500,$B37,'Informe de Taladros'!$E$25:$E$500,U$24)</f>
        <v>1</v>
      </c>
      <c r="V38" s="74">
        <f>COUNTIFS('Informe de Taladros'!$R$25:$R$500,$B37,'Informe de Taladros'!$E$25:$E$500,V$24)</f>
        <v>0</v>
      </c>
      <c r="W38" s="74">
        <f>COUNTIFS('Informe de Taladros'!$R$25:$R$500,$B37,'Informe de Taladros'!$E$25:$E$500,W$24)</f>
        <v>0</v>
      </c>
      <c r="X38" s="74">
        <f>COUNTIFS('Informe de Taladros'!$R$25:$R$500,$B37,'Informe de Taladros'!$E$25:$E$500,X$24)</f>
        <v>6</v>
      </c>
      <c r="Y38" s="74">
        <f>COUNTIFS('Informe de Taladros'!$R$25:$R$500,$B37,'Informe de Taladros'!$E$25:$E$500,Y$24)</f>
        <v>0</v>
      </c>
      <c r="Z38" s="74">
        <f>COUNTIFS('Informe de Taladros'!$R$25:$R$500,$B37,'Informe de Taladros'!$E$25:$E$500,Z$24)</f>
        <v>0</v>
      </c>
      <c r="AA38" s="74">
        <f>COUNTIFS('Informe de Taladros'!$R$25:$R$500,$B37,'Informe de Taladros'!$E$25:$E$500,AA$24)</f>
        <v>0</v>
      </c>
      <c r="AB38" s="74">
        <f>COUNTIFS('Informe de Taladros'!$R$25:$R$500,$B37,'Informe de Taladros'!$E$25:$E$500,AB$24)</f>
        <v>1</v>
      </c>
      <c r="AC38" s="74">
        <f>COUNTIFS('Informe de Taladros'!$R$25:$R$500,$B37,'Informe de Taladros'!$E$25:$E$500,AC$24)</f>
        <v>1</v>
      </c>
      <c r="AD38" s="74">
        <f>COUNTIFS('Informe de Taladros'!$R$25:$R$500,$B37,'Informe de Taladros'!$E$25:$E$500,AD$24)</f>
        <v>0</v>
      </c>
      <c r="AE38" s="74">
        <f>COUNTIFS('Informe de Taladros'!$R$25:$R$500,$B37,'Informe de Taladros'!$E$25:$E$500,AE$24)</f>
        <v>0</v>
      </c>
      <c r="AF38" s="74">
        <f>COUNTIFS('Informe de Taladros'!$R$25:$R$500,$B37,'Informe de Taladros'!$E$25:$E$500,AF$24)</f>
        <v>0</v>
      </c>
      <c r="AG38" s="74">
        <f>COUNTIFS('Informe de Taladros'!$R$25:$R$500,$B37,'Informe de Taladros'!$E$25:$E$500,AG$24)</f>
        <v>6</v>
      </c>
      <c r="AH38" s="74">
        <f>COUNTIFS('Informe de Taladros'!$R$25:$R$500,$B37,'Informe de Taladros'!$E$25:$E$500,AH$24)</f>
        <v>0</v>
      </c>
      <c r="AI38" s="74">
        <f>COUNTIFS('Informe de Taladros'!$R$25:$R$500,$B37,'Informe de Taladros'!$E$25:$E$500,AI$24)</f>
        <v>0</v>
      </c>
      <c r="AJ38" s="74">
        <f>COUNTIFS('Informe de Taladros'!$R$25:$R$500,$B37,'Informe de Taladros'!$E$25:$E$500,AJ$24)</f>
        <v>1</v>
      </c>
      <c r="AK38" s="74">
        <f>COUNTIFS('Informe de Taladros'!$R$25:$R$500,$B37,'Informe de Taladros'!$E$25:$E$500,AK$24)</f>
        <v>5</v>
      </c>
      <c r="AL38" s="74">
        <f>COUNTIFS('Informe de Taladros'!$R$25:$R$500,$B37,'Informe de Taladros'!$E$25:$E$500,AL$24)</f>
        <v>2</v>
      </c>
      <c r="AM38" s="91">
        <f>COUNTIFS('Informe de Taladros'!$R$25:$R$500,$B37)</f>
        <v>41</v>
      </c>
      <c r="AN38" s="58"/>
      <c r="AO38" s="58"/>
      <c r="AP38" s="58"/>
      <c r="AQ38" s="58"/>
      <c r="AR38" s="58"/>
    </row>
    <row r="39" spans="2:44" s="45" customFormat="1" ht="21" customHeight="1">
      <c r="B39" s="193" t="s">
        <v>330</v>
      </c>
      <c r="C39" s="85" t="s">
        <v>423</v>
      </c>
      <c r="D39" s="83">
        <f>COUNTIFS('Informe de Taladros'!$R$25:$R$500,$B39,'Informe de Taladros'!$E$25:$E$500,D$24,'Informe de Taladros'!$N$25:$N$500,"LIBRE")</f>
        <v>0</v>
      </c>
      <c r="E39" s="83">
        <f>COUNTIFS('Informe de Taladros'!$R$25:$R$500,$B39,'Informe de Taladros'!$E$25:$E$500,E$24,'Informe de Taladros'!$N$25:$N$500,"LIBRE")</f>
        <v>0</v>
      </c>
      <c r="F39" s="83">
        <f>COUNTIFS('Informe de Taladros'!$R$25:$R$500,$B39,'Informe de Taladros'!$E$25:$E$500,F$24,'Informe de Taladros'!$N$25:$N$500,"LIBRE")</f>
        <v>0</v>
      </c>
      <c r="G39" s="83">
        <f>COUNTIFS('Informe de Taladros'!$R$25:$R$500,$B39,'Informe de Taladros'!$E$25:$E$500,G$24,'Informe de Taladros'!$N$25:$N$500,"LIBRE")</f>
        <v>0</v>
      </c>
      <c r="H39" s="83">
        <f>COUNTIFS('Informe de Taladros'!$R$25:$R$500,$B39,'Informe de Taladros'!$E$25:$E$500,H$24,'Informe de Taladros'!$N$25:$N$500,"LIBRE")</f>
        <v>0</v>
      </c>
      <c r="I39" s="83">
        <f>COUNTIFS('Informe de Taladros'!$R$25:$R$500,$B39,'Informe de Taladros'!$E$25:$E$500,I$24,'Informe de Taladros'!$N$25:$N$500,"LIBRE")</f>
        <v>0</v>
      </c>
      <c r="J39" s="83">
        <f>COUNTIFS('Informe de Taladros'!$R$25:$R$500,$B39,'Informe de Taladros'!$E$25:$E$500,J$24,'Informe de Taladros'!$N$25:$N$500,"LIBRE")</f>
        <v>0</v>
      </c>
      <c r="K39" s="83">
        <f>COUNTIFS('Informe de Taladros'!$R$25:$R$500,$B39,'Informe de Taladros'!$E$25:$E$500,K$24,'Informe de Taladros'!$N$25:$N$500,"LIBRE")</f>
        <v>0</v>
      </c>
      <c r="L39" s="83">
        <f>COUNTIFS('Informe de Taladros'!$R$25:$R$500,$B39,'Informe de Taladros'!$E$25:$E$500,L$24,'Informe de Taladros'!$N$25:$N$500,"LIBRE")</f>
        <v>0</v>
      </c>
      <c r="M39" s="83">
        <f>COUNTIFS('Informe de Taladros'!$R$25:$R$500,$B39,'Informe de Taladros'!$E$25:$E$500,M$24,'Informe de Taladros'!$N$25:$N$500,"LIBRE")</f>
        <v>0</v>
      </c>
      <c r="N39" s="83">
        <f>COUNTIFS('Informe de Taladros'!$R$25:$R$500,$B39,'Informe de Taladros'!$E$25:$E$500,N$24,'Informe de Taladros'!$N$25:$N$500,"LIBRE")</f>
        <v>0</v>
      </c>
      <c r="O39" s="83">
        <f>COUNTIFS('Informe de Taladros'!$R$25:$R$500,$B39,'Informe de Taladros'!$E$25:$E$500,O$24,'Informe de Taladros'!$N$25:$N$500,"LIBRE")</f>
        <v>0</v>
      </c>
      <c r="P39" s="83">
        <f>COUNTIFS('Informe de Taladros'!$R$25:$R$500,$B39,'Informe de Taladros'!$E$25:$E$500,P$24,'Informe de Taladros'!$N$25:$N$500,"LIBRE")</f>
        <v>0</v>
      </c>
      <c r="Q39" s="83">
        <f>COUNTIFS('Informe de Taladros'!$R$25:$R$500,$B39,'Informe de Taladros'!$E$25:$E$500,Q$24,'Informe de Taladros'!$N$25:$N$500,"LIBRE")</f>
        <v>0</v>
      </c>
      <c r="R39" s="83">
        <f>COUNTIFS('Informe de Taladros'!$R$25:$R$500,$B39,'Informe de Taladros'!$E$25:$E$500,R$24,'Informe de Taladros'!$N$25:$N$500,"LIBRE")</f>
        <v>0</v>
      </c>
      <c r="S39" s="83">
        <f>COUNTIFS('Informe de Taladros'!$R$25:$R$500,$B39,'Informe de Taladros'!$E$25:$E$500,S$24,'Informe de Taladros'!$N$25:$N$500,"LIBRE")</f>
        <v>0</v>
      </c>
      <c r="T39" s="83">
        <f>COUNTIFS('Informe de Taladros'!$R$25:$R$500,$B39,'Informe de Taladros'!$E$25:$E$500,T$24,'Informe de Taladros'!$N$25:$N$500,"LIBRE")</f>
        <v>0</v>
      </c>
      <c r="U39" s="83">
        <f>COUNTIFS('Informe de Taladros'!$R$25:$R$500,$B39,'Informe de Taladros'!$E$25:$E$500,U$24,'Informe de Taladros'!$N$25:$N$500,"LIBRE")</f>
        <v>0</v>
      </c>
      <c r="V39" s="83">
        <f>COUNTIFS('Informe de Taladros'!$R$25:$R$500,$B39,'Informe de Taladros'!$E$25:$E$500,V$24,'Informe de Taladros'!$N$25:$N$500,"LIBRE")</f>
        <v>0</v>
      </c>
      <c r="W39" s="83">
        <f>COUNTIFS('Informe de Taladros'!$R$25:$R$500,$B39,'Informe de Taladros'!$E$25:$E$500,W$24,'Informe de Taladros'!$N$25:$N$500,"LIBRE")</f>
        <v>0</v>
      </c>
      <c r="X39" s="83">
        <f>COUNTIFS('Informe de Taladros'!$R$25:$R$500,$B39,'Informe de Taladros'!$E$25:$E$500,X$24,'Informe de Taladros'!$N$25:$N$500,"LIBRE")</f>
        <v>0</v>
      </c>
      <c r="Y39" s="83">
        <f>COUNTIFS('Informe de Taladros'!$R$25:$R$500,$B39,'Informe de Taladros'!$E$25:$E$500,Y$24,'Informe de Taladros'!$N$25:$N$500,"LIBRE")</f>
        <v>0</v>
      </c>
      <c r="Z39" s="83">
        <f>COUNTIFS('Informe de Taladros'!$R$25:$R$500,$B39,'Informe de Taladros'!$E$25:$E$500,Z$24,'Informe de Taladros'!$N$25:$N$500,"LIBRE")</f>
        <v>0</v>
      </c>
      <c r="AA39" s="83">
        <f>COUNTIFS('Informe de Taladros'!$R$25:$R$500,$B39,'Informe de Taladros'!$E$25:$E$500,AA$24,'Informe de Taladros'!$N$25:$N$500,"LIBRE")</f>
        <v>0</v>
      </c>
      <c r="AB39" s="83">
        <f>COUNTIFS('Informe de Taladros'!$R$25:$R$500,$B39,'Informe de Taladros'!$E$25:$E$500,AB$24,'Informe de Taladros'!$N$25:$N$500,"LIBRE")</f>
        <v>0</v>
      </c>
      <c r="AC39" s="83">
        <f>COUNTIFS('Informe de Taladros'!$R$25:$R$500,$B39,'Informe de Taladros'!$E$25:$E$500,AC$24,'Informe de Taladros'!$N$25:$N$500,"LIBRE")</f>
        <v>1</v>
      </c>
      <c r="AD39" s="83">
        <f>COUNTIFS('Informe de Taladros'!$R$25:$R$500,$B39,'Informe de Taladros'!$E$25:$E$500,AD$24,'Informe de Taladros'!$N$25:$N$500,"LIBRE")</f>
        <v>0</v>
      </c>
      <c r="AE39" s="83">
        <f>COUNTIFS('Informe de Taladros'!$R$25:$R$500,$B39,'Informe de Taladros'!$E$25:$E$500,AE$24,'Informe de Taladros'!$N$25:$N$500,"LIBRE")</f>
        <v>0</v>
      </c>
      <c r="AF39" s="83">
        <f>COUNTIFS('Informe de Taladros'!$R$25:$R$500,$B39,'Informe de Taladros'!$E$25:$E$500,AF$24,'Informe de Taladros'!$N$25:$N$500,"LIBRE")</f>
        <v>0</v>
      </c>
      <c r="AG39" s="83">
        <f>COUNTIFS('Informe de Taladros'!$R$25:$R$500,$B39,'Informe de Taladros'!$E$25:$E$500,AG$24,'Informe de Taladros'!$N$25:$N$500,"LIBRE")</f>
        <v>1</v>
      </c>
      <c r="AH39" s="83">
        <f>COUNTIFS('Informe de Taladros'!$R$25:$R$500,$B39,'Informe de Taladros'!$E$25:$E$500,AH$24,'Informe de Taladros'!$N$25:$N$500,"LIBRE")</f>
        <v>0</v>
      </c>
      <c r="AI39" s="83">
        <f>COUNTIFS('Informe de Taladros'!$R$25:$R$500,$B39,'Informe de Taladros'!$E$25:$E$500,AI$24,'Informe de Taladros'!$N$25:$N$500,"LIBRE")</f>
        <v>0</v>
      </c>
      <c r="AJ39" s="83">
        <f>COUNTIFS('Informe de Taladros'!$R$25:$R$500,$B39,'Informe de Taladros'!$E$25:$E$500,AJ$24,'Informe de Taladros'!$N$25:$N$500,"LIBRE")</f>
        <v>0</v>
      </c>
      <c r="AK39" s="83">
        <f>COUNTIFS('Informe de Taladros'!$R$25:$R$500,$B39,'Informe de Taladros'!$E$25:$E$500,AK$24,'Informe de Taladros'!$N$25:$N$500,"LIBRE")</f>
        <v>0</v>
      </c>
      <c r="AL39" s="83">
        <f>COUNTIFS('Informe de Taladros'!$R$25:$R$500,$B39,'Informe de Taladros'!$E$25:$E$500,AL$24,'Informe de Taladros'!$N$25:$N$500,"LIBRE")</f>
        <v>1</v>
      </c>
      <c r="AM39" s="92">
        <f>COUNTIFS('Informe de Taladros'!$R$25:$R$500,$B39,'Informe de Taladros'!$N$25:$N$500,"LIBRE")</f>
        <v>3</v>
      </c>
      <c r="AN39" s="58"/>
      <c r="AO39" s="58"/>
      <c r="AP39" s="58"/>
      <c r="AQ39" s="58"/>
      <c r="AR39" s="58"/>
    </row>
    <row r="40" spans="2:44" s="45" customFormat="1" ht="21" customHeight="1">
      <c r="B40" s="194"/>
      <c r="C40" s="87" t="s">
        <v>425</v>
      </c>
      <c r="D40" s="74">
        <f>COUNTIFS('Informe de Taladros'!$R$25:$R$500,$B39,'Informe de Taladros'!$E$25:$E$500,D$24)</f>
        <v>0</v>
      </c>
      <c r="E40" s="74">
        <f>COUNTIFS('Informe de Taladros'!$R$25:$R$500,$B39,'Informe de Taladros'!$E$25:$E$500,E$24)</f>
        <v>0</v>
      </c>
      <c r="F40" s="74">
        <f>COUNTIFS('Informe de Taladros'!$R$25:$R$500,$B39,'Informe de Taladros'!$E$25:$E$500,F$24)</f>
        <v>0</v>
      </c>
      <c r="G40" s="74">
        <f>COUNTIFS('Informe de Taladros'!$R$25:$R$500,$B39,'Informe de Taladros'!$E$25:$E$500,G$24)</f>
        <v>0</v>
      </c>
      <c r="H40" s="74">
        <f>COUNTIFS('Informe de Taladros'!$R$25:$R$500,$B39,'Informe de Taladros'!$E$25:$E$500,H$24)</f>
        <v>0</v>
      </c>
      <c r="I40" s="74">
        <f>COUNTIFS('Informe de Taladros'!$R$25:$R$500,$B39,'Informe de Taladros'!$E$25:$E$500,I$24)</f>
        <v>0</v>
      </c>
      <c r="J40" s="74">
        <f>COUNTIFS('Informe de Taladros'!$R$25:$R$500,$B39,'Informe de Taladros'!$E$25:$E$500,J$24)</f>
        <v>0</v>
      </c>
      <c r="K40" s="74">
        <f>COUNTIFS('Informe de Taladros'!$R$25:$R$500,$B39,'Informe de Taladros'!$E$25:$E$500,K$24)</f>
        <v>0</v>
      </c>
      <c r="L40" s="74">
        <f>COUNTIFS('Informe de Taladros'!$R$25:$R$500,$B39,'Informe de Taladros'!$E$25:$E$500,L$24)</f>
        <v>0</v>
      </c>
      <c r="M40" s="74">
        <f>COUNTIFS('Informe de Taladros'!$R$25:$R$500,$B39,'Informe de Taladros'!$E$25:$E$500,M$24)</f>
        <v>0</v>
      </c>
      <c r="N40" s="74">
        <f>COUNTIFS('Informe de Taladros'!$R$25:$R$500,$B39,'Informe de Taladros'!$E$25:$E$500,N$24)</f>
        <v>0</v>
      </c>
      <c r="O40" s="74">
        <f>COUNTIFS('Informe de Taladros'!$R$25:$R$500,$B39,'Informe de Taladros'!$E$25:$E$500,O$24)</f>
        <v>0</v>
      </c>
      <c r="P40" s="74">
        <f>COUNTIFS('Informe de Taladros'!$R$25:$R$500,$B39,'Informe de Taladros'!$E$25:$E$500,P$24)</f>
        <v>0</v>
      </c>
      <c r="Q40" s="74">
        <f>COUNTIFS('Informe de Taladros'!$R$25:$R$500,$B39,'Informe de Taladros'!$E$25:$E$500,Q$24)</f>
        <v>0</v>
      </c>
      <c r="R40" s="74">
        <f>COUNTIFS('Informe de Taladros'!$R$25:$R$500,$B39,'Informe de Taladros'!$E$25:$E$500,R$24)</f>
        <v>0</v>
      </c>
      <c r="S40" s="74">
        <f>COUNTIFS('Informe de Taladros'!$R$25:$R$500,$B39,'Informe de Taladros'!$E$25:$E$500,S$24)</f>
        <v>0</v>
      </c>
      <c r="T40" s="74">
        <f>COUNTIFS('Informe de Taladros'!$R$25:$R$500,$B39,'Informe de Taladros'!$E$25:$E$500,T$24)</f>
        <v>1</v>
      </c>
      <c r="U40" s="74">
        <f>COUNTIFS('Informe de Taladros'!$R$25:$R$500,$B39,'Informe de Taladros'!$E$25:$E$500,U$24)</f>
        <v>0</v>
      </c>
      <c r="V40" s="74">
        <f>COUNTIFS('Informe de Taladros'!$R$25:$R$500,$B39,'Informe de Taladros'!$E$25:$E$500,V$24)</f>
        <v>1</v>
      </c>
      <c r="W40" s="74">
        <f>COUNTIFS('Informe de Taladros'!$R$25:$R$500,$B39,'Informe de Taladros'!$E$25:$E$500,W$24)</f>
        <v>0</v>
      </c>
      <c r="X40" s="74">
        <f>COUNTIFS('Informe de Taladros'!$R$25:$R$500,$B39,'Informe de Taladros'!$E$25:$E$500,X$24)</f>
        <v>0</v>
      </c>
      <c r="Y40" s="74">
        <f>COUNTIFS('Informe de Taladros'!$R$25:$R$500,$B39,'Informe de Taladros'!$E$25:$E$500,Y$24)</f>
        <v>0</v>
      </c>
      <c r="Z40" s="74">
        <f>COUNTIFS('Informe de Taladros'!$R$25:$R$500,$B39,'Informe de Taladros'!$E$25:$E$500,Z$24)</f>
        <v>0</v>
      </c>
      <c r="AA40" s="74">
        <f>COUNTIFS('Informe de Taladros'!$R$25:$R$500,$B39,'Informe de Taladros'!$E$25:$E$500,AA$24)</f>
        <v>0</v>
      </c>
      <c r="AB40" s="74">
        <f>COUNTIFS('Informe de Taladros'!$R$25:$R$500,$B39,'Informe de Taladros'!$E$25:$E$500,AB$24)</f>
        <v>0</v>
      </c>
      <c r="AC40" s="74">
        <f>COUNTIFS('Informe de Taladros'!$R$25:$R$500,$B39,'Informe de Taladros'!$E$25:$E$500,AC$24)</f>
        <v>1</v>
      </c>
      <c r="AD40" s="74">
        <f>COUNTIFS('Informe de Taladros'!$R$25:$R$500,$B39,'Informe de Taladros'!$E$25:$E$500,AD$24)</f>
        <v>0</v>
      </c>
      <c r="AE40" s="74">
        <f>COUNTIFS('Informe de Taladros'!$R$25:$R$500,$B39,'Informe de Taladros'!$E$25:$E$500,AE$24)</f>
        <v>0</v>
      </c>
      <c r="AF40" s="74">
        <f>COUNTIFS('Informe de Taladros'!$R$25:$R$500,$B39,'Informe de Taladros'!$E$25:$E$500,AF$24)</f>
        <v>0</v>
      </c>
      <c r="AG40" s="74">
        <f>COUNTIFS('Informe de Taladros'!$R$25:$R$500,$B39,'Informe de Taladros'!$E$25:$E$500,AG$24)</f>
        <v>1</v>
      </c>
      <c r="AH40" s="74">
        <f>COUNTIFS('Informe de Taladros'!$R$25:$R$500,$B39,'Informe de Taladros'!$E$25:$E$500,AH$24)</f>
        <v>0</v>
      </c>
      <c r="AI40" s="74">
        <f>COUNTIFS('Informe de Taladros'!$R$25:$R$500,$B39,'Informe de Taladros'!$E$25:$E$500,AI$24)</f>
        <v>0</v>
      </c>
      <c r="AJ40" s="74">
        <f>COUNTIFS('Informe de Taladros'!$R$25:$R$500,$B39,'Informe de Taladros'!$E$25:$E$500,AJ$24)</f>
        <v>0</v>
      </c>
      <c r="AK40" s="74">
        <f>COUNTIFS('Informe de Taladros'!$R$25:$R$500,$B39,'Informe de Taladros'!$E$25:$E$500,AK$24)</f>
        <v>0</v>
      </c>
      <c r="AL40" s="74">
        <f>COUNTIFS('Informe de Taladros'!$R$25:$R$500,$B39,'Informe de Taladros'!$E$25:$E$500,AL$24)</f>
        <v>1</v>
      </c>
      <c r="AM40" s="91">
        <f>COUNTIFS('Informe de Taladros'!$R$25:$R$500,$B39)</f>
        <v>5</v>
      </c>
      <c r="AN40" s="58"/>
      <c r="AO40" s="58"/>
      <c r="AP40" s="58"/>
      <c r="AQ40" s="58"/>
      <c r="AR40" s="58"/>
    </row>
    <row r="41" spans="2:44" s="45" customFormat="1" ht="21" customHeight="1">
      <c r="B41" s="193" t="s">
        <v>331</v>
      </c>
      <c r="C41" s="85" t="s">
        <v>423</v>
      </c>
      <c r="D41" s="83">
        <f>COUNTIFS('Informe de Taladros'!$R$25:$R$500,$B41,'Informe de Taladros'!$E$25:$E$500,D$24,'Informe de Taladros'!$N$25:$N$500,"LIBRE")</f>
        <v>0</v>
      </c>
      <c r="E41" s="83">
        <f>COUNTIFS('Informe de Taladros'!$R$25:$R$500,$B41,'Informe de Taladros'!$E$25:$E$500,E$24,'Informe de Taladros'!$N$25:$N$500,"LIBRE")</f>
        <v>0</v>
      </c>
      <c r="F41" s="83">
        <f>COUNTIFS('Informe de Taladros'!$R$25:$R$500,$B41,'Informe de Taladros'!$E$25:$E$500,F$24,'Informe de Taladros'!$N$25:$N$500,"LIBRE")</f>
        <v>0</v>
      </c>
      <c r="G41" s="83">
        <f>COUNTIFS('Informe de Taladros'!$R$25:$R$500,$B41,'Informe de Taladros'!$E$25:$E$500,G$24,'Informe de Taladros'!$N$25:$N$500,"LIBRE")</f>
        <v>0</v>
      </c>
      <c r="H41" s="83">
        <f>COUNTIFS('Informe de Taladros'!$R$25:$R$500,$B41,'Informe de Taladros'!$E$25:$E$500,H$24,'Informe de Taladros'!$N$25:$N$500,"LIBRE")</f>
        <v>0</v>
      </c>
      <c r="I41" s="83">
        <f>COUNTIFS('Informe de Taladros'!$R$25:$R$500,$B41,'Informe de Taladros'!$E$25:$E$500,I$24,'Informe de Taladros'!$N$25:$N$500,"LIBRE")</f>
        <v>0</v>
      </c>
      <c r="J41" s="83">
        <f>COUNTIFS('Informe de Taladros'!$R$25:$R$500,$B41,'Informe de Taladros'!$E$25:$E$500,J$24,'Informe de Taladros'!$N$25:$N$500,"LIBRE")</f>
        <v>0</v>
      </c>
      <c r="K41" s="83">
        <f>COUNTIFS('Informe de Taladros'!$R$25:$R$500,$B41,'Informe de Taladros'!$E$25:$E$500,K$24,'Informe de Taladros'!$N$25:$N$500,"LIBRE")</f>
        <v>0</v>
      </c>
      <c r="L41" s="83">
        <f>COUNTIFS('Informe de Taladros'!$R$25:$R$500,$B41,'Informe de Taladros'!$E$25:$E$500,L$24,'Informe de Taladros'!$N$25:$N$500,"LIBRE")</f>
        <v>0</v>
      </c>
      <c r="M41" s="83">
        <f>COUNTIFS('Informe de Taladros'!$R$25:$R$500,$B41,'Informe de Taladros'!$E$25:$E$500,M$24,'Informe de Taladros'!$N$25:$N$500,"LIBRE")</f>
        <v>0</v>
      </c>
      <c r="N41" s="83">
        <f>COUNTIFS('Informe de Taladros'!$R$25:$R$500,$B41,'Informe de Taladros'!$E$25:$E$500,N$24,'Informe de Taladros'!$N$25:$N$500,"LIBRE")</f>
        <v>0</v>
      </c>
      <c r="O41" s="83">
        <f>COUNTIFS('Informe de Taladros'!$R$25:$R$500,$B41,'Informe de Taladros'!$E$25:$E$500,O$24,'Informe de Taladros'!$N$25:$N$500,"LIBRE")</f>
        <v>0</v>
      </c>
      <c r="P41" s="83">
        <f>COUNTIFS('Informe de Taladros'!$R$25:$R$500,$B41,'Informe de Taladros'!$E$25:$E$500,P$24,'Informe de Taladros'!$N$25:$N$500,"LIBRE")</f>
        <v>0</v>
      </c>
      <c r="Q41" s="83">
        <f>COUNTIFS('Informe de Taladros'!$R$25:$R$500,$B41,'Informe de Taladros'!$E$25:$E$500,Q$24,'Informe de Taladros'!$N$25:$N$500,"LIBRE")</f>
        <v>0</v>
      </c>
      <c r="R41" s="83">
        <f>COUNTIFS('Informe de Taladros'!$R$25:$R$500,$B41,'Informe de Taladros'!$E$25:$E$500,R$24,'Informe de Taladros'!$N$25:$N$500,"LIBRE")</f>
        <v>0</v>
      </c>
      <c r="S41" s="83">
        <f>COUNTIFS('Informe de Taladros'!$R$25:$R$500,$B41,'Informe de Taladros'!$E$25:$E$500,S$24,'Informe de Taladros'!$N$25:$N$500,"LIBRE")</f>
        <v>0</v>
      </c>
      <c r="T41" s="83">
        <f>COUNTIFS('Informe de Taladros'!$R$25:$R$500,$B41,'Informe de Taladros'!$E$25:$E$500,T$24,'Informe de Taladros'!$N$25:$N$500,"LIBRE")</f>
        <v>0</v>
      </c>
      <c r="U41" s="83">
        <f>COUNTIFS('Informe de Taladros'!$R$25:$R$500,$B41,'Informe de Taladros'!$E$25:$E$500,U$24,'Informe de Taladros'!$N$25:$N$500,"LIBRE")</f>
        <v>0</v>
      </c>
      <c r="V41" s="83">
        <f>COUNTIFS('Informe de Taladros'!$R$25:$R$500,$B41,'Informe de Taladros'!$E$25:$E$500,V$24,'Informe de Taladros'!$N$25:$N$500,"LIBRE")</f>
        <v>0</v>
      </c>
      <c r="W41" s="83">
        <f>COUNTIFS('Informe de Taladros'!$R$25:$R$500,$B41,'Informe de Taladros'!$E$25:$E$500,W$24,'Informe de Taladros'!$N$25:$N$500,"LIBRE")</f>
        <v>0</v>
      </c>
      <c r="X41" s="83">
        <f>COUNTIFS('Informe de Taladros'!$R$25:$R$500,$B41,'Informe de Taladros'!$E$25:$E$500,X$24,'Informe de Taladros'!$N$25:$N$500,"LIBRE")</f>
        <v>0</v>
      </c>
      <c r="Y41" s="83">
        <f>COUNTIFS('Informe de Taladros'!$R$25:$R$500,$B41,'Informe de Taladros'!$E$25:$E$500,Y$24,'Informe de Taladros'!$N$25:$N$500,"LIBRE")</f>
        <v>0</v>
      </c>
      <c r="Z41" s="83">
        <f>COUNTIFS('Informe de Taladros'!$R$25:$R$500,$B41,'Informe de Taladros'!$E$25:$E$500,Z$24,'Informe de Taladros'!$N$25:$N$500,"LIBRE")</f>
        <v>0</v>
      </c>
      <c r="AA41" s="83">
        <f>COUNTIFS('Informe de Taladros'!$R$25:$R$500,$B41,'Informe de Taladros'!$E$25:$E$500,AA$24,'Informe de Taladros'!$N$25:$N$500,"LIBRE")</f>
        <v>0</v>
      </c>
      <c r="AB41" s="83">
        <f>COUNTIFS('Informe de Taladros'!$R$25:$R$500,$B41,'Informe de Taladros'!$E$25:$E$500,AB$24,'Informe de Taladros'!$N$25:$N$500,"LIBRE")</f>
        <v>0</v>
      </c>
      <c r="AC41" s="83">
        <f>COUNTIFS('Informe de Taladros'!$R$25:$R$500,$B41,'Informe de Taladros'!$E$25:$E$500,AC$24,'Informe de Taladros'!$N$25:$N$500,"LIBRE")</f>
        <v>1</v>
      </c>
      <c r="AD41" s="83">
        <f>COUNTIFS('Informe de Taladros'!$R$25:$R$500,$B41,'Informe de Taladros'!$E$25:$E$500,AD$24,'Informe de Taladros'!$N$25:$N$500,"LIBRE")</f>
        <v>0</v>
      </c>
      <c r="AE41" s="83">
        <f>COUNTIFS('Informe de Taladros'!$R$25:$R$500,$B41,'Informe de Taladros'!$E$25:$E$500,AE$24,'Informe de Taladros'!$N$25:$N$500,"LIBRE")</f>
        <v>0</v>
      </c>
      <c r="AF41" s="83">
        <f>COUNTIFS('Informe de Taladros'!$R$25:$R$500,$B41,'Informe de Taladros'!$E$25:$E$500,AF$24,'Informe de Taladros'!$N$25:$N$500,"LIBRE")</f>
        <v>0</v>
      </c>
      <c r="AG41" s="83">
        <f>COUNTIFS('Informe de Taladros'!$R$25:$R$500,$B41,'Informe de Taladros'!$E$25:$E$500,AG$24,'Informe de Taladros'!$N$25:$N$500,"LIBRE")</f>
        <v>3</v>
      </c>
      <c r="AH41" s="83">
        <f>COUNTIFS('Informe de Taladros'!$R$25:$R$500,$B41,'Informe de Taladros'!$E$25:$E$500,AH$24,'Informe de Taladros'!$N$25:$N$500,"LIBRE")</f>
        <v>0</v>
      </c>
      <c r="AI41" s="83">
        <f>COUNTIFS('Informe de Taladros'!$R$25:$R$500,$B41,'Informe de Taladros'!$E$25:$E$500,AI$24,'Informe de Taladros'!$N$25:$N$500,"LIBRE")</f>
        <v>0</v>
      </c>
      <c r="AJ41" s="83">
        <f>COUNTIFS('Informe de Taladros'!$R$25:$R$500,$B41,'Informe de Taladros'!$E$25:$E$500,AJ$24,'Informe de Taladros'!$N$25:$N$500,"LIBRE")</f>
        <v>0</v>
      </c>
      <c r="AK41" s="83">
        <f>COUNTIFS('Informe de Taladros'!$R$25:$R$500,$B41,'Informe de Taladros'!$E$25:$E$500,AK$24,'Informe de Taladros'!$N$25:$N$500,"LIBRE")</f>
        <v>0</v>
      </c>
      <c r="AL41" s="83">
        <f>COUNTIFS('Informe de Taladros'!$R$25:$R$500,$B41,'Informe de Taladros'!$E$25:$E$500,AL$24,'Informe de Taladros'!$N$25:$N$500,"LIBRE")</f>
        <v>2</v>
      </c>
      <c r="AM41" s="92">
        <f>COUNTIFS('Informe de Taladros'!$R$25:$R$500,$B41,'Informe de Taladros'!$N$25:$N$500,"LIBRE")</f>
        <v>6</v>
      </c>
      <c r="AN41" s="58"/>
      <c r="AO41" s="58"/>
      <c r="AP41" s="58"/>
      <c r="AQ41" s="58"/>
      <c r="AR41" s="58"/>
    </row>
    <row r="42" spans="2:44" s="45" customFormat="1" ht="21" customHeight="1">
      <c r="B42" s="194"/>
      <c r="C42" s="87" t="s">
        <v>425</v>
      </c>
      <c r="D42" s="74">
        <f>COUNTIFS('Informe de Taladros'!$R$25:$R$500,$B41,'Informe de Taladros'!$E$25:$E$500,D$24)</f>
        <v>0</v>
      </c>
      <c r="E42" s="74">
        <f>COUNTIFS('Informe de Taladros'!$R$25:$R$500,$B41,'Informe de Taladros'!$E$25:$E$500,E$24)</f>
        <v>0</v>
      </c>
      <c r="F42" s="74">
        <f>COUNTIFS('Informe de Taladros'!$R$25:$R$500,$B41,'Informe de Taladros'!$E$25:$E$500,F$24)</f>
        <v>0</v>
      </c>
      <c r="G42" s="74">
        <f>COUNTIFS('Informe de Taladros'!$R$25:$R$500,$B41,'Informe de Taladros'!$E$25:$E$500,G$24)</f>
        <v>0</v>
      </c>
      <c r="H42" s="74">
        <f>COUNTIFS('Informe de Taladros'!$R$25:$R$500,$B41,'Informe de Taladros'!$E$25:$E$500,H$24)</f>
        <v>0</v>
      </c>
      <c r="I42" s="74">
        <f>COUNTIFS('Informe de Taladros'!$R$25:$R$500,$B41,'Informe de Taladros'!$E$25:$E$500,I$24)</f>
        <v>0</v>
      </c>
      <c r="J42" s="74">
        <f>COUNTIFS('Informe de Taladros'!$R$25:$R$500,$B41,'Informe de Taladros'!$E$25:$E$500,J$24)</f>
        <v>0</v>
      </c>
      <c r="K42" s="74">
        <f>COUNTIFS('Informe de Taladros'!$R$25:$R$500,$B41,'Informe de Taladros'!$E$25:$E$500,K$24)</f>
        <v>0</v>
      </c>
      <c r="L42" s="74">
        <f>COUNTIFS('Informe de Taladros'!$R$25:$R$500,$B41,'Informe de Taladros'!$E$25:$E$500,L$24)</f>
        <v>0</v>
      </c>
      <c r="M42" s="74">
        <f>COUNTIFS('Informe de Taladros'!$R$25:$R$500,$B41,'Informe de Taladros'!$E$25:$E$500,M$24)</f>
        <v>0</v>
      </c>
      <c r="N42" s="74">
        <f>COUNTIFS('Informe de Taladros'!$R$25:$R$500,$B41,'Informe de Taladros'!$E$25:$E$500,N$24)</f>
        <v>0</v>
      </c>
      <c r="O42" s="74">
        <f>COUNTIFS('Informe de Taladros'!$R$25:$R$500,$B41,'Informe de Taladros'!$E$25:$E$500,O$24)</f>
        <v>0</v>
      </c>
      <c r="P42" s="74">
        <f>COUNTIFS('Informe de Taladros'!$R$25:$R$500,$B41,'Informe de Taladros'!$E$25:$E$500,P$24)</f>
        <v>0</v>
      </c>
      <c r="Q42" s="74">
        <f>COUNTIFS('Informe de Taladros'!$R$25:$R$500,$B41,'Informe de Taladros'!$E$25:$E$500,Q$24)</f>
        <v>0</v>
      </c>
      <c r="R42" s="74">
        <f>COUNTIFS('Informe de Taladros'!$R$25:$R$500,$B41,'Informe de Taladros'!$E$25:$E$500,R$24)</f>
        <v>0</v>
      </c>
      <c r="S42" s="74">
        <f>COUNTIFS('Informe de Taladros'!$R$25:$R$500,$B41,'Informe de Taladros'!$E$25:$E$500,S$24)</f>
        <v>0</v>
      </c>
      <c r="T42" s="74">
        <f>COUNTIFS('Informe de Taladros'!$R$25:$R$500,$B41,'Informe de Taladros'!$E$25:$E$500,T$24)</f>
        <v>0</v>
      </c>
      <c r="U42" s="74">
        <f>COUNTIFS('Informe de Taladros'!$R$25:$R$500,$B41,'Informe de Taladros'!$E$25:$E$500,U$24)</f>
        <v>0</v>
      </c>
      <c r="V42" s="74">
        <f>COUNTIFS('Informe de Taladros'!$R$25:$R$500,$B41,'Informe de Taladros'!$E$25:$E$500,V$24)</f>
        <v>0</v>
      </c>
      <c r="W42" s="74">
        <f>COUNTIFS('Informe de Taladros'!$R$25:$R$500,$B41,'Informe de Taladros'!$E$25:$E$500,W$24)</f>
        <v>0</v>
      </c>
      <c r="X42" s="74">
        <f>COUNTIFS('Informe de Taladros'!$R$25:$R$500,$B41,'Informe de Taladros'!$E$25:$E$500,X$24)</f>
        <v>0</v>
      </c>
      <c r="Y42" s="74">
        <f>COUNTIFS('Informe de Taladros'!$R$25:$R$500,$B41,'Informe de Taladros'!$E$25:$E$500,Y$24)</f>
        <v>0</v>
      </c>
      <c r="Z42" s="74">
        <f>COUNTIFS('Informe de Taladros'!$R$25:$R$500,$B41,'Informe de Taladros'!$E$25:$E$500,Z$24)</f>
        <v>0</v>
      </c>
      <c r="AA42" s="74">
        <f>COUNTIFS('Informe de Taladros'!$R$25:$R$500,$B41,'Informe de Taladros'!$E$25:$E$500,AA$24)</f>
        <v>0</v>
      </c>
      <c r="AB42" s="74">
        <f>COUNTIFS('Informe de Taladros'!$R$25:$R$500,$B41,'Informe de Taladros'!$E$25:$E$500,AB$24)</f>
        <v>0</v>
      </c>
      <c r="AC42" s="74">
        <f>COUNTIFS('Informe de Taladros'!$R$25:$R$500,$B41,'Informe de Taladros'!$E$25:$E$500,AC$24)</f>
        <v>1</v>
      </c>
      <c r="AD42" s="74">
        <f>COUNTIFS('Informe de Taladros'!$R$25:$R$500,$B41,'Informe de Taladros'!$E$25:$E$500,AD$24)</f>
        <v>0</v>
      </c>
      <c r="AE42" s="74">
        <f>COUNTIFS('Informe de Taladros'!$R$25:$R$500,$B41,'Informe de Taladros'!$E$25:$E$500,AE$24)</f>
        <v>0</v>
      </c>
      <c r="AF42" s="74">
        <f>COUNTIFS('Informe de Taladros'!$R$25:$R$500,$B41,'Informe de Taladros'!$E$25:$E$500,AF$24)</f>
        <v>0</v>
      </c>
      <c r="AG42" s="74">
        <f>COUNTIFS('Informe de Taladros'!$R$25:$R$500,$B41,'Informe de Taladros'!$E$25:$E$500,AG$24)</f>
        <v>3</v>
      </c>
      <c r="AH42" s="74">
        <f>COUNTIFS('Informe de Taladros'!$R$25:$R$500,$B41,'Informe de Taladros'!$E$25:$E$500,AH$24)</f>
        <v>0</v>
      </c>
      <c r="AI42" s="74">
        <f>COUNTIFS('Informe de Taladros'!$R$25:$R$500,$B41,'Informe de Taladros'!$E$25:$E$500,AI$24)</f>
        <v>1</v>
      </c>
      <c r="AJ42" s="74">
        <f>COUNTIFS('Informe de Taladros'!$R$25:$R$500,$B41,'Informe de Taladros'!$E$25:$E$500,AJ$24)</f>
        <v>0</v>
      </c>
      <c r="AK42" s="74">
        <f>COUNTIFS('Informe de Taladros'!$R$25:$R$500,$B41,'Informe de Taladros'!$E$25:$E$500,AK$24)</f>
        <v>1</v>
      </c>
      <c r="AL42" s="74">
        <f>COUNTIFS('Informe de Taladros'!$R$25:$R$500,$B41,'Informe de Taladros'!$E$25:$E$500,AL$24)</f>
        <v>2</v>
      </c>
      <c r="AM42" s="91">
        <f>COUNTIFS('Informe de Taladros'!$R$25:$R$500,$B41)</f>
        <v>8</v>
      </c>
      <c r="AN42" s="58"/>
      <c r="AO42" s="58"/>
      <c r="AP42" s="58"/>
      <c r="AQ42" s="58"/>
      <c r="AR42" s="58"/>
    </row>
    <row r="43" spans="2:44" s="45" customFormat="1" ht="21" customHeight="1">
      <c r="B43" s="193" t="s">
        <v>311</v>
      </c>
      <c r="C43" s="85" t="s">
        <v>423</v>
      </c>
      <c r="D43" s="83">
        <f>COUNTIFS('Informe de Taladros'!$R$25:$R$500,$B43,'Informe de Taladros'!$E$25:$E$500,D$24,'Informe de Taladros'!$N$25:$N$500,"LIBRE")</f>
        <v>0</v>
      </c>
      <c r="E43" s="83">
        <f>COUNTIFS('Informe de Taladros'!$R$25:$R$500,$B43,'Informe de Taladros'!$E$25:$E$500,E$24,'Informe de Taladros'!$N$25:$N$500,"LIBRE")</f>
        <v>0</v>
      </c>
      <c r="F43" s="83">
        <f>COUNTIFS('Informe de Taladros'!$R$25:$R$500,$B43,'Informe de Taladros'!$E$25:$E$500,F$24,'Informe de Taladros'!$N$25:$N$500,"LIBRE")</f>
        <v>0</v>
      </c>
      <c r="G43" s="83">
        <f>COUNTIFS('Informe de Taladros'!$R$25:$R$500,$B43,'Informe de Taladros'!$E$25:$E$500,G$24,'Informe de Taladros'!$N$25:$N$500,"LIBRE")</f>
        <v>1</v>
      </c>
      <c r="H43" s="83">
        <f>COUNTIFS('Informe de Taladros'!$R$25:$R$500,$B43,'Informe de Taladros'!$E$25:$E$500,H$24,'Informe de Taladros'!$N$25:$N$500,"LIBRE")</f>
        <v>0</v>
      </c>
      <c r="I43" s="83">
        <f>COUNTIFS('Informe de Taladros'!$R$25:$R$500,$B43,'Informe de Taladros'!$E$25:$E$500,I$24,'Informe de Taladros'!$N$25:$N$500,"LIBRE")</f>
        <v>2</v>
      </c>
      <c r="J43" s="83">
        <f>COUNTIFS('Informe de Taladros'!$R$25:$R$500,$B43,'Informe de Taladros'!$E$25:$E$500,J$24,'Informe de Taladros'!$N$25:$N$500,"LIBRE")</f>
        <v>0</v>
      </c>
      <c r="K43" s="83">
        <f>COUNTIFS('Informe de Taladros'!$R$25:$R$500,$B43,'Informe de Taladros'!$E$25:$E$500,K$24,'Informe de Taladros'!$N$25:$N$500,"LIBRE")</f>
        <v>1</v>
      </c>
      <c r="L43" s="83">
        <f>COUNTIFS('Informe de Taladros'!$R$25:$R$500,$B43,'Informe de Taladros'!$E$25:$E$500,L$24,'Informe de Taladros'!$N$25:$N$500,"LIBRE")</f>
        <v>0</v>
      </c>
      <c r="M43" s="83">
        <f>COUNTIFS('Informe de Taladros'!$R$25:$R$500,$B43,'Informe de Taladros'!$E$25:$E$500,M$24,'Informe de Taladros'!$N$25:$N$500,"LIBRE")</f>
        <v>0</v>
      </c>
      <c r="N43" s="83">
        <f>COUNTIFS('Informe de Taladros'!$R$25:$R$500,$B43,'Informe de Taladros'!$E$25:$E$500,N$24,'Informe de Taladros'!$N$25:$N$500,"LIBRE")</f>
        <v>0</v>
      </c>
      <c r="O43" s="83">
        <f>COUNTIFS('Informe de Taladros'!$R$25:$R$500,$B43,'Informe de Taladros'!$E$25:$E$500,O$24,'Informe de Taladros'!$N$25:$N$500,"LIBRE")</f>
        <v>2</v>
      </c>
      <c r="P43" s="83">
        <f>COUNTIFS('Informe de Taladros'!$R$25:$R$500,$B43,'Informe de Taladros'!$E$25:$E$500,P$24,'Informe de Taladros'!$N$25:$N$500,"LIBRE")</f>
        <v>0</v>
      </c>
      <c r="Q43" s="83">
        <f>COUNTIFS('Informe de Taladros'!$R$25:$R$500,$B43,'Informe de Taladros'!$E$25:$E$500,Q$24,'Informe de Taladros'!$N$25:$N$500,"LIBRE")</f>
        <v>0</v>
      </c>
      <c r="R43" s="83">
        <f>COUNTIFS('Informe de Taladros'!$R$25:$R$500,$B43,'Informe de Taladros'!$E$25:$E$500,R$24,'Informe de Taladros'!$N$25:$N$500,"LIBRE")</f>
        <v>0</v>
      </c>
      <c r="S43" s="83">
        <f>COUNTIFS('Informe de Taladros'!$R$25:$R$500,$B43,'Informe de Taladros'!$E$25:$E$500,S$24,'Informe de Taladros'!$N$25:$N$500,"LIBRE")</f>
        <v>0</v>
      </c>
      <c r="T43" s="83">
        <f>COUNTIFS('Informe de Taladros'!$R$25:$R$500,$B43,'Informe de Taladros'!$E$25:$E$500,T$24,'Informe de Taladros'!$N$25:$N$500,"LIBRE")</f>
        <v>3</v>
      </c>
      <c r="U43" s="83">
        <f>COUNTIFS('Informe de Taladros'!$R$25:$R$500,$B43,'Informe de Taladros'!$E$25:$E$500,U$24,'Informe de Taladros'!$N$25:$N$500,"LIBRE")</f>
        <v>0</v>
      </c>
      <c r="V43" s="83">
        <f>COUNTIFS('Informe de Taladros'!$R$25:$R$500,$B43,'Informe de Taladros'!$E$25:$E$500,V$24,'Informe de Taladros'!$N$25:$N$500,"LIBRE")</f>
        <v>1</v>
      </c>
      <c r="W43" s="83">
        <f>COUNTIFS('Informe de Taladros'!$R$25:$R$500,$B43,'Informe de Taladros'!$E$25:$E$500,W$24,'Informe de Taladros'!$N$25:$N$500,"LIBRE")</f>
        <v>0</v>
      </c>
      <c r="X43" s="83">
        <f>COUNTIFS('Informe de Taladros'!$R$25:$R$500,$B43,'Informe de Taladros'!$E$25:$E$500,X$24,'Informe de Taladros'!$N$25:$N$500,"LIBRE")</f>
        <v>1</v>
      </c>
      <c r="Y43" s="83">
        <f>COUNTIFS('Informe de Taladros'!$R$25:$R$500,$B43,'Informe de Taladros'!$E$25:$E$500,Y$24,'Informe de Taladros'!$N$25:$N$500,"LIBRE")</f>
        <v>0</v>
      </c>
      <c r="Z43" s="83">
        <f>COUNTIFS('Informe de Taladros'!$R$25:$R$500,$B43,'Informe de Taladros'!$E$25:$E$500,Z$24,'Informe de Taladros'!$N$25:$N$500,"LIBRE")</f>
        <v>0</v>
      </c>
      <c r="AA43" s="83">
        <f>COUNTIFS('Informe de Taladros'!$R$25:$R$500,$B43,'Informe de Taladros'!$E$25:$E$500,AA$24,'Informe de Taladros'!$N$25:$N$500,"LIBRE")</f>
        <v>0</v>
      </c>
      <c r="AB43" s="83">
        <f>COUNTIFS('Informe de Taladros'!$R$25:$R$500,$B43,'Informe de Taladros'!$E$25:$E$500,AB$24,'Informe de Taladros'!$N$25:$N$500,"LIBRE")</f>
        <v>0</v>
      </c>
      <c r="AC43" s="83">
        <f>COUNTIFS('Informe de Taladros'!$R$25:$R$500,$B43,'Informe de Taladros'!$E$25:$E$500,AC$24,'Informe de Taladros'!$N$25:$N$500,"LIBRE")</f>
        <v>6</v>
      </c>
      <c r="AD43" s="83">
        <f>COUNTIFS('Informe de Taladros'!$R$25:$R$500,$B43,'Informe de Taladros'!$E$25:$E$500,AD$24,'Informe de Taladros'!$N$25:$N$500,"LIBRE")</f>
        <v>0</v>
      </c>
      <c r="AE43" s="83">
        <f>COUNTIFS('Informe de Taladros'!$R$25:$R$500,$B43,'Informe de Taladros'!$E$25:$E$500,AE$24,'Informe de Taladros'!$N$25:$N$500,"LIBRE")</f>
        <v>0</v>
      </c>
      <c r="AF43" s="83">
        <f>COUNTIFS('Informe de Taladros'!$R$25:$R$500,$B43,'Informe de Taladros'!$E$25:$E$500,AF$24,'Informe de Taladros'!$N$25:$N$500,"LIBRE")</f>
        <v>1</v>
      </c>
      <c r="AG43" s="83">
        <f>COUNTIFS('Informe de Taladros'!$R$25:$R$500,$B43,'Informe de Taladros'!$E$25:$E$500,AG$24,'Informe de Taladros'!$N$25:$N$500,"LIBRE")</f>
        <v>1</v>
      </c>
      <c r="AH43" s="83">
        <f>COUNTIFS('Informe de Taladros'!$R$25:$R$500,$B43,'Informe de Taladros'!$E$25:$E$500,AH$24,'Informe de Taladros'!$N$25:$N$500,"LIBRE")</f>
        <v>0</v>
      </c>
      <c r="AI43" s="83">
        <f>COUNTIFS('Informe de Taladros'!$R$25:$R$500,$B43,'Informe de Taladros'!$E$25:$E$500,AI$24,'Informe de Taladros'!$N$25:$N$500,"LIBRE")</f>
        <v>1</v>
      </c>
      <c r="AJ43" s="83">
        <f>COUNTIFS('Informe de Taladros'!$R$25:$R$500,$B43,'Informe de Taladros'!$E$25:$E$500,AJ$24,'Informe de Taladros'!$N$25:$N$500,"LIBRE")</f>
        <v>0</v>
      </c>
      <c r="AK43" s="83">
        <f>COUNTIFS('Informe de Taladros'!$R$25:$R$500,$B43,'Informe de Taladros'!$E$25:$E$500,AK$24,'Informe de Taladros'!$N$25:$N$500,"LIBRE")</f>
        <v>1</v>
      </c>
      <c r="AL43" s="83">
        <f>COUNTIFS('Informe de Taladros'!$R$25:$R$500,$B43,'Informe de Taladros'!$E$25:$E$500,AL$24,'Informe de Taladros'!$N$25:$N$500,"LIBRE")</f>
        <v>1</v>
      </c>
      <c r="AM43" s="92">
        <f>COUNTIFS('Informe de Taladros'!$R$25:$R$500,$B43,'Informe de Taladros'!$N$25:$N$500,"LIBRE")</f>
        <v>22</v>
      </c>
      <c r="AN43" s="58"/>
      <c r="AO43" s="58"/>
      <c r="AP43" s="58"/>
      <c r="AQ43" s="58"/>
      <c r="AR43" s="58"/>
    </row>
    <row r="44" spans="2:44" s="45" customFormat="1" ht="21" customHeight="1">
      <c r="B44" s="194"/>
      <c r="C44" s="87" t="s">
        <v>425</v>
      </c>
      <c r="D44" s="74">
        <f>COUNTIFS('Informe de Taladros'!$R$25:$R$500,$B43,'Informe de Taladros'!$E$25:$E$500,D$24)</f>
        <v>0</v>
      </c>
      <c r="E44" s="74">
        <f>COUNTIFS('Informe de Taladros'!$R$25:$R$500,$B43,'Informe de Taladros'!$E$25:$E$500,E$24)</f>
        <v>0</v>
      </c>
      <c r="F44" s="74">
        <f>COUNTIFS('Informe de Taladros'!$R$25:$R$500,$B43,'Informe de Taladros'!$E$25:$E$500,F$24)</f>
        <v>0</v>
      </c>
      <c r="G44" s="74">
        <f>COUNTIFS('Informe de Taladros'!$R$25:$R$500,$B43,'Informe de Taladros'!$E$25:$E$500,G$24)</f>
        <v>1</v>
      </c>
      <c r="H44" s="74">
        <f>COUNTIFS('Informe de Taladros'!$R$25:$R$500,$B43,'Informe de Taladros'!$E$25:$E$500,H$24)</f>
        <v>0</v>
      </c>
      <c r="I44" s="74">
        <f>COUNTIFS('Informe de Taladros'!$R$25:$R$500,$B43,'Informe de Taladros'!$E$25:$E$500,I$24)</f>
        <v>2</v>
      </c>
      <c r="J44" s="74">
        <f>COUNTIFS('Informe de Taladros'!$R$25:$R$500,$B43,'Informe de Taladros'!$E$25:$E$500,J$24)</f>
        <v>0</v>
      </c>
      <c r="K44" s="74">
        <f>COUNTIFS('Informe de Taladros'!$R$25:$R$500,$B43,'Informe de Taladros'!$E$25:$E$500,K$24)</f>
        <v>1</v>
      </c>
      <c r="L44" s="74">
        <f>COUNTIFS('Informe de Taladros'!$R$25:$R$500,$B43,'Informe de Taladros'!$E$25:$E$500,L$24)</f>
        <v>0</v>
      </c>
      <c r="M44" s="74">
        <f>COUNTIFS('Informe de Taladros'!$R$25:$R$500,$B43,'Informe de Taladros'!$E$25:$E$500,M$24)</f>
        <v>0</v>
      </c>
      <c r="N44" s="74">
        <f>COUNTIFS('Informe de Taladros'!$R$25:$R$500,$B43,'Informe de Taladros'!$E$25:$E$500,N$24)</f>
        <v>0</v>
      </c>
      <c r="O44" s="74">
        <f>COUNTIFS('Informe de Taladros'!$R$25:$R$500,$B43,'Informe de Taladros'!$E$25:$E$500,O$24)</f>
        <v>2</v>
      </c>
      <c r="P44" s="74">
        <f>COUNTIFS('Informe de Taladros'!$R$25:$R$500,$B43,'Informe de Taladros'!$E$25:$E$500,P$24)</f>
        <v>0</v>
      </c>
      <c r="Q44" s="74">
        <f>COUNTIFS('Informe de Taladros'!$R$25:$R$500,$B43,'Informe de Taladros'!$E$25:$E$500,Q$24)</f>
        <v>1</v>
      </c>
      <c r="R44" s="74">
        <f>COUNTIFS('Informe de Taladros'!$R$25:$R$500,$B43,'Informe de Taladros'!$E$25:$E$500,R$24)</f>
        <v>0</v>
      </c>
      <c r="S44" s="74">
        <f>COUNTIFS('Informe de Taladros'!$R$25:$R$500,$B43,'Informe de Taladros'!$E$25:$E$500,S$24)</f>
        <v>0</v>
      </c>
      <c r="T44" s="74">
        <f>COUNTIFS('Informe de Taladros'!$R$25:$R$500,$B43,'Informe de Taladros'!$E$25:$E$500,T$24)</f>
        <v>3</v>
      </c>
      <c r="U44" s="74">
        <f>COUNTIFS('Informe de Taladros'!$R$25:$R$500,$B43,'Informe de Taladros'!$E$25:$E$500,U$24)</f>
        <v>0</v>
      </c>
      <c r="V44" s="74">
        <f>COUNTIFS('Informe de Taladros'!$R$25:$R$500,$B43,'Informe de Taladros'!$E$25:$E$500,V$24)</f>
        <v>1</v>
      </c>
      <c r="W44" s="74">
        <f>COUNTIFS('Informe de Taladros'!$R$25:$R$500,$B43,'Informe de Taladros'!$E$25:$E$500,W$24)</f>
        <v>0</v>
      </c>
      <c r="X44" s="74">
        <f>COUNTIFS('Informe de Taladros'!$R$25:$R$500,$B43,'Informe de Taladros'!$E$25:$E$500,X$24)</f>
        <v>1</v>
      </c>
      <c r="Y44" s="74">
        <f>COUNTIFS('Informe de Taladros'!$R$25:$R$500,$B43,'Informe de Taladros'!$E$25:$E$500,Y$24)</f>
        <v>0</v>
      </c>
      <c r="Z44" s="74">
        <f>COUNTIFS('Informe de Taladros'!$R$25:$R$500,$B43,'Informe de Taladros'!$E$25:$E$500,Z$24)</f>
        <v>0</v>
      </c>
      <c r="AA44" s="74">
        <f>COUNTIFS('Informe de Taladros'!$R$25:$R$500,$B43,'Informe de Taladros'!$E$25:$E$500,AA$24)</f>
        <v>0</v>
      </c>
      <c r="AB44" s="74">
        <f>COUNTIFS('Informe de Taladros'!$R$25:$R$500,$B43,'Informe de Taladros'!$E$25:$E$500,AB$24)</f>
        <v>0</v>
      </c>
      <c r="AC44" s="74">
        <f>COUNTIFS('Informe de Taladros'!$R$25:$R$500,$B43,'Informe de Taladros'!$E$25:$E$500,AC$24)</f>
        <v>6</v>
      </c>
      <c r="AD44" s="74">
        <f>COUNTIFS('Informe de Taladros'!$R$25:$R$500,$B43,'Informe de Taladros'!$E$25:$E$500,AD$24)</f>
        <v>0</v>
      </c>
      <c r="AE44" s="74">
        <f>COUNTIFS('Informe de Taladros'!$R$25:$R$500,$B43,'Informe de Taladros'!$E$25:$E$500,AE$24)</f>
        <v>0</v>
      </c>
      <c r="AF44" s="74">
        <f>COUNTIFS('Informe de Taladros'!$R$25:$R$500,$B43,'Informe de Taladros'!$E$25:$E$500,AF$24)</f>
        <v>1</v>
      </c>
      <c r="AG44" s="74">
        <f>COUNTIFS('Informe de Taladros'!$R$25:$R$500,$B43,'Informe de Taladros'!$E$25:$E$500,AG$24)</f>
        <v>2</v>
      </c>
      <c r="AH44" s="74">
        <f>COUNTIFS('Informe de Taladros'!$R$25:$R$500,$B43,'Informe de Taladros'!$E$25:$E$500,AH$24)</f>
        <v>0</v>
      </c>
      <c r="AI44" s="74">
        <f>COUNTIFS('Informe de Taladros'!$R$25:$R$500,$B43,'Informe de Taladros'!$E$25:$E$500,AI$24)</f>
        <v>1</v>
      </c>
      <c r="AJ44" s="74">
        <f>COUNTIFS('Informe de Taladros'!$R$25:$R$500,$B43,'Informe de Taladros'!$E$25:$E$500,AJ$24)</f>
        <v>0</v>
      </c>
      <c r="AK44" s="74">
        <f>COUNTIFS('Informe de Taladros'!$R$25:$R$500,$B43,'Informe de Taladros'!$E$25:$E$500,AK$24)</f>
        <v>1</v>
      </c>
      <c r="AL44" s="74">
        <f>COUNTIFS('Informe de Taladros'!$R$25:$R$500,$B43,'Informe de Taladros'!$E$25:$E$500,AL$24)</f>
        <v>1</v>
      </c>
      <c r="AM44" s="91">
        <f>COUNTIFS('Informe de Taladros'!$R$25:$R$500,$B43)</f>
        <v>24</v>
      </c>
      <c r="AN44" s="58"/>
      <c r="AO44" s="58"/>
      <c r="AP44" s="58"/>
      <c r="AQ44" s="58"/>
      <c r="AR44" s="58"/>
    </row>
    <row r="45" spans="2:44" s="45" customFormat="1" ht="21" customHeight="1">
      <c r="B45" s="193" t="s">
        <v>353</v>
      </c>
      <c r="C45" s="85" t="s">
        <v>423</v>
      </c>
      <c r="D45" s="83">
        <f>COUNTIFS('Informe de Taladros'!$R$25:$R$500,$B45,'Informe de Taladros'!$E$25:$E$500,D$24,'Informe de Taladros'!$N$25:$N$500,"LIBRE")</f>
        <v>0</v>
      </c>
      <c r="E45" s="83">
        <f>COUNTIFS('Informe de Taladros'!$R$25:$R$500,$B45,'Informe de Taladros'!$E$25:$E$500,E$24,'Informe de Taladros'!$N$25:$N$500,"LIBRE")</f>
        <v>0</v>
      </c>
      <c r="F45" s="83">
        <f>COUNTIFS('Informe de Taladros'!$R$25:$R$500,$B45,'Informe de Taladros'!$E$25:$E$500,F$24,'Informe de Taladros'!$N$25:$N$500,"LIBRE")</f>
        <v>0</v>
      </c>
      <c r="G45" s="83">
        <f>COUNTIFS('Informe de Taladros'!$R$25:$R$500,$B45,'Informe de Taladros'!$E$25:$E$500,G$24,'Informe de Taladros'!$N$25:$N$500,"LIBRE")</f>
        <v>1</v>
      </c>
      <c r="H45" s="83">
        <f>COUNTIFS('Informe de Taladros'!$R$25:$R$500,$B45,'Informe de Taladros'!$E$25:$E$500,H$24,'Informe de Taladros'!$N$25:$N$500,"LIBRE")</f>
        <v>0</v>
      </c>
      <c r="I45" s="83">
        <f>COUNTIFS('Informe de Taladros'!$R$25:$R$500,$B45,'Informe de Taladros'!$E$25:$E$500,I$24,'Informe de Taladros'!$N$25:$N$500,"LIBRE")</f>
        <v>0</v>
      </c>
      <c r="J45" s="83">
        <f>COUNTIFS('Informe de Taladros'!$R$25:$R$500,$B45,'Informe de Taladros'!$E$25:$E$500,J$24,'Informe de Taladros'!$N$25:$N$500,"LIBRE")</f>
        <v>0</v>
      </c>
      <c r="K45" s="83">
        <f>COUNTIFS('Informe de Taladros'!$R$25:$R$500,$B45,'Informe de Taladros'!$E$25:$E$500,K$24,'Informe de Taladros'!$N$25:$N$500,"LIBRE")</f>
        <v>0</v>
      </c>
      <c r="L45" s="83">
        <f>COUNTIFS('Informe de Taladros'!$R$25:$R$500,$B45,'Informe de Taladros'!$E$25:$E$500,L$24,'Informe de Taladros'!$N$25:$N$500,"LIBRE")</f>
        <v>0</v>
      </c>
      <c r="M45" s="83">
        <f>COUNTIFS('Informe de Taladros'!$R$25:$R$500,$B45,'Informe de Taladros'!$E$25:$E$500,M$24,'Informe de Taladros'!$N$25:$N$500,"LIBRE")</f>
        <v>0</v>
      </c>
      <c r="N45" s="83">
        <f>COUNTIFS('Informe de Taladros'!$R$25:$R$500,$B45,'Informe de Taladros'!$E$25:$E$500,N$24,'Informe de Taladros'!$N$25:$N$500,"LIBRE")</f>
        <v>0</v>
      </c>
      <c r="O45" s="83">
        <f>COUNTIFS('Informe de Taladros'!$R$25:$R$500,$B45,'Informe de Taladros'!$E$25:$E$500,O$24,'Informe de Taladros'!$N$25:$N$500,"LIBRE")</f>
        <v>0</v>
      </c>
      <c r="P45" s="83">
        <f>COUNTIFS('Informe de Taladros'!$R$25:$R$500,$B45,'Informe de Taladros'!$E$25:$E$500,P$24,'Informe de Taladros'!$N$25:$N$500,"LIBRE")</f>
        <v>0</v>
      </c>
      <c r="Q45" s="83">
        <f>COUNTIFS('Informe de Taladros'!$R$25:$R$500,$B45,'Informe de Taladros'!$E$25:$E$500,Q$24,'Informe de Taladros'!$N$25:$N$500,"LIBRE")</f>
        <v>0</v>
      </c>
      <c r="R45" s="83">
        <f>COUNTIFS('Informe de Taladros'!$R$25:$R$500,$B45,'Informe de Taladros'!$E$25:$E$500,R$24,'Informe de Taladros'!$N$25:$N$500,"LIBRE")</f>
        <v>0</v>
      </c>
      <c r="S45" s="83">
        <f>COUNTIFS('Informe de Taladros'!$R$25:$R$500,$B45,'Informe de Taladros'!$E$25:$E$500,S$24,'Informe de Taladros'!$N$25:$N$500,"LIBRE")</f>
        <v>0</v>
      </c>
      <c r="T45" s="83">
        <f>COUNTIFS('Informe de Taladros'!$R$25:$R$500,$B45,'Informe de Taladros'!$E$25:$E$500,T$24,'Informe de Taladros'!$N$25:$N$500,"LIBRE")</f>
        <v>0</v>
      </c>
      <c r="U45" s="83">
        <f>COUNTIFS('Informe de Taladros'!$R$25:$R$500,$B45,'Informe de Taladros'!$E$25:$E$500,U$24,'Informe de Taladros'!$N$25:$N$500,"LIBRE")</f>
        <v>0</v>
      </c>
      <c r="V45" s="83">
        <f>COUNTIFS('Informe de Taladros'!$R$25:$R$500,$B45,'Informe de Taladros'!$E$25:$E$500,V$24,'Informe de Taladros'!$N$25:$N$500,"LIBRE")</f>
        <v>0</v>
      </c>
      <c r="W45" s="83">
        <f>COUNTIFS('Informe de Taladros'!$R$25:$R$500,$B45,'Informe de Taladros'!$E$25:$E$500,W$24,'Informe de Taladros'!$N$25:$N$500,"LIBRE")</f>
        <v>0</v>
      </c>
      <c r="X45" s="83">
        <f>COUNTIFS('Informe de Taladros'!$R$25:$R$500,$B45,'Informe de Taladros'!$E$25:$E$500,X$24,'Informe de Taladros'!$N$25:$N$500,"LIBRE")</f>
        <v>0</v>
      </c>
      <c r="Y45" s="83">
        <f>COUNTIFS('Informe de Taladros'!$R$25:$R$500,$B45,'Informe de Taladros'!$E$25:$E$500,Y$24,'Informe de Taladros'!$N$25:$N$500,"LIBRE")</f>
        <v>0</v>
      </c>
      <c r="Z45" s="83">
        <f>COUNTIFS('Informe de Taladros'!$R$25:$R$500,$B45,'Informe de Taladros'!$E$25:$E$500,Z$24,'Informe de Taladros'!$N$25:$N$500,"LIBRE")</f>
        <v>0</v>
      </c>
      <c r="AA45" s="83">
        <f>COUNTIFS('Informe de Taladros'!$R$25:$R$500,$B45,'Informe de Taladros'!$E$25:$E$500,AA$24,'Informe de Taladros'!$N$25:$N$500,"LIBRE")</f>
        <v>0</v>
      </c>
      <c r="AB45" s="83">
        <f>COUNTIFS('Informe de Taladros'!$R$25:$R$500,$B45,'Informe de Taladros'!$E$25:$E$500,AB$24,'Informe de Taladros'!$N$25:$N$500,"LIBRE")</f>
        <v>0</v>
      </c>
      <c r="AC45" s="83">
        <f>COUNTIFS('Informe de Taladros'!$R$25:$R$500,$B45,'Informe de Taladros'!$E$25:$E$500,AC$24,'Informe de Taladros'!$N$25:$N$500,"LIBRE")</f>
        <v>0</v>
      </c>
      <c r="AD45" s="83">
        <f>COUNTIFS('Informe de Taladros'!$R$25:$R$500,$B45,'Informe de Taladros'!$E$25:$E$500,AD$24,'Informe de Taladros'!$N$25:$N$500,"LIBRE")</f>
        <v>0</v>
      </c>
      <c r="AE45" s="83">
        <f>COUNTIFS('Informe de Taladros'!$R$25:$R$500,$B45,'Informe de Taladros'!$E$25:$E$500,AE$24,'Informe de Taladros'!$N$25:$N$500,"LIBRE")</f>
        <v>0</v>
      </c>
      <c r="AF45" s="83">
        <f>COUNTIFS('Informe de Taladros'!$R$25:$R$500,$B45,'Informe de Taladros'!$E$25:$E$500,AF$24,'Informe de Taladros'!$N$25:$N$500,"LIBRE")</f>
        <v>0</v>
      </c>
      <c r="AG45" s="83">
        <f>COUNTIFS('Informe de Taladros'!$R$25:$R$500,$B45,'Informe de Taladros'!$E$25:$E$500,AG$24,'Informe de Taladros'!$N$25:$N$500,"LIBRE")</f>
        <v>0</v>
      </c>
      <c r="AH45" s="83">
        <f>COUNTIFS('Informe de Taladros'!$R$25:$R$500,$B45,'Informe de Taladros'!$E$25:$E$500,AH$24,'Informe de Taladros'!$N$25:$N$500,"LIBRE")</f>
        <v>0</v>
      </c>
      <c r="AI45" s="83">
        <f>COUNTIFS('Informe de Taladros'!$R$25:$R$500,$B45,'Informe de Taladros'!$E$25:$E$500,AI$24,'Informe de Taladros'!$N$25:$N$500,"LIBRE")</f>
        <v>0</v>
      </c>
      <c r="AJ45" s="83">
        <f>COUNTIFS('Informe de Taladros'!$R$25:$R$500,$B45,'Informe de Taladros'!$E$25:$E$500,AJ$24,'Informe de Taladros'!$N$25:$N$500,"LIBRE")</f>
        <v>0</v>
      </c>
      <c r="AK45" s="83">
        <f>COUNTIFS('Informe de Taladros'!$R$25:$R$500,$B45,'Informe de Taladros'!$E$25:$E$500,AK$24,'Informe de Taladros'!$N$25:$N$500,"LIBRE")</f>
        <v>0</v>
      </c>
      <c r="AL45" s="83">
        <f>COUNTIFS('Informe de Taladros'!$R$25:$R$500,$B45,'Informe de Taladros'!$E$25:$E$500,AL$24,'Informe de Taladros'!$N$25:$N$500,"LIBRE")</f>
        <v>1</v>
      </c>
      <c r="AM45" s="92">
        <f>COUNTIFS('Informe de Taladros'!$R$25:$R$500,$B45,'Informe de Taladros'!$N$25:$N$500,"LIBRE")</f>
        <v>2</v>
      </c>
      <c r="AN45" s="58"/>
      <c r="AO45" s="58"/>
      <c r="AP45" s="58"/>
      <c r="AQ45" s="58"/>
      <c r="AR45" s="58"/>
    </row>
    <row r="46" spans="2:44" s="45" customFormat="1" ht="21" customHeight="1">
      <c r="B46" s="194"/>
      <c r="C46" s="87" t="s">
        <v>425</v>
      </c>
      <c r="D46" s="74">
        <f>COUNTIFS('Informe de Taladros'!$R$25:$R$500,$B45,'Informe de Taladros'!$E$25:$E$500,D$24)</f>
        <v>0</v>
      </c>
      <c r="E46" s="74">
        <f>COUNTIFS('Informe de Taladros'!$R$25:$R$500,$B45,'Informe de Taladros'!$E$25:$E$500,E$24)</f>
        <v>0</v>
      </c>
      <c r="F46" s="74">
        <f>COUNTIFS('Informe de Taladros'!$R$25:$R$500,$B45,'Informe de Taladros'!$E$25:$E$500,F$24)</f>
        <v>0</v>
      </c>
      <c r="G46" s="74">
        <f>COUNTIFS('Informe de Taladros'!$R$25:$R$500,$B45,'Informe de Taladros'!$E$25:$E$500,G$24)</f>
        <v>1</v>
      </c>
      <c r="H46" s="74">
        <f>COUNTIFS('Informe de Taladros'!$R$25:$R$500,$B45,'Informe de Taladros'!$E$25:$E$500,H$24)</f>
        <v>0</v>
      </c>
      <c r="I46" s="74">
        <f>COUNTIFS('Informe de Taladros'!$R$25:$R$500,$B45,'Informe de Taladros'!$E$25:$E$500,I$24)</f>
        <v>0</v>
      </c>
      <c r="J46" s="74">
        <f>COUNTIFS('Informe de Taladros'!$R$25:$R$500,$B45,'Informe de Taladros'!$E$25:$E$500,J$24)</f>
        <v>0</v>
      </c>
      <c r="K46" s="74">
        <f>COUNTIFS('Informe de Taladros'!$R$25:$R$500,$B45,'Informe de Taladros'!$E$25:$E$500,K$24)</f>
        <v>1</v>
      </c>
      <c r="L46" s="74">
        <f>COUNTIFS('Informe de Taladros'!$R$25:$R$500,$B45,'Informe de Taladros'!$E$25:$E$500,L$24)</f>
        <v>0</v>
      </c>
      <c r="M46" s="74">
        <f>COUNTIFS('Informe de Taladros'!$R$25:$R$500,$B45,'Informe de Taladros'!$E$25:$E$500,M$24)</f>
        <v>0</v>
      </c>
      <c r="N46" s="74">
        <f>COUNTIFS('Informe de Taladros'!$R$25:$R$500,$B45,'Informe de Taladros'!$E$25:$E$500,N$24)</f>
        <v>0</v>
      </c>
      <c r="O46" s="74">
        <f>COUNTIFS('Informe de Taladros'!$R$25:$R$500,$B45,'Informe de Taladros'!$E$25:$E$500,O$24)</f>
        <v>0</v>
      </c>
      <c r="P46" s="74">
        <f>COUNTIFS('Informe de Taladros'!$R$25:$R$500,$B45,'Informe de Taladros'!$E$25:$E$500,P$24)</f>
        <v>0</v>
      </c>
      <c r="Q46" s="74">
        <f>COUNTIFS('Informe de Taladros'!$R$25:$R$500,$B45,'Informe de Taladros'!$E$25:$E$500,Q$24)</f>
        <v>0</v>
      </c>
      <c r="R46" s="74">
        <f>COUNTIFS('Informe de Taladros'!$R$25:$R$500,$B45,'Informe de Taladros'!$E$25:$E$500,R$24)</f>
        <v>0</v>
      </c>
      <c r="S46" s="74">
        <f>COUNTIFS('Informe de Taladros'!$R$25:$R$500,$B45,'Informe de Taladros'!$E$25:$E$500,S$24)</f>
        <v>0</v>
      </c>
      <c r="T46" s="74">
        <f>COUNTIFS('Informe de Taladros'!$R$25:$R$500,$B45,'Informe de Taladros'!$E$25:$E$500,T$24)</f>
        <v>0</v>
      </c>
      <c r="U46" s="74">
        <f>COUNTIFS('Informe de Taladros'!$R$25:$R$500,$B45,'Informe de Taladros'!$E$25:$E$500,U$24)</f>
        <v>0</v>
      </c>
      <c r="V46" s="74">
        <f>COUNTIFS('Informe de Taladros'!$R$25:$R$500,$B45,'Informe de Taladros'!$E$25:$E$500,V$24)</f>
        <v>0</v>
      </c>
      <c r="W46" s="74">
        <f>COUNTIFS('Informe de Taladros'!$R$25:$R$500,$B45,'Informe de Taladros'!$E$25:$E$500,W$24)</f>
        <v>0</v>
      </c>
      <c r="X46" s="74">
        <f>COUNTIFS('Informe de Taladros'!$R$25:$R$500,$B45,'Informe de Taladros'!$E$25:$E$500,X$24)</f>
        <v>0</v>
      </c>
      <c r="Y46" s="74">
        <f>COUNTIFS('Informe de Taladros'!$R$25:$R$500,$B45,'Informe de Taladros'!$E$25:$E$500,Y$24)</f>
        <v>0</v>
      </c>
      <c r="Z46" s="74">
        <f>COUNTIFS('Informe de Taladros'!$R$25:$R$500,$B45,'Informe de Taladros'!$E$25:$E$500,Z$24)</f>
        <v>0</v>
      </c>
      <c r="AA46" s="74">
        <f>COUNTIFS('Informe de Taladros'!$R$25:$R$500,$B45,'Informe de Taladros'!$E$25:$E$500,AA$24)</f>
        <v>0</v>
      </c>
      <c r="AB46" s="74">
        <f>COUNTIFS('Informe de Taladros'!$R$25:$R$500,$B45,'Informe de Taladros'!$E$25:$E$500,AB$24)</f>
        <v>0</v>
      </c>
      <c r="AC46" s="74">
        <f>COUNTIFS('Informe de Taladros'!$R$25:$R$500,$B45,'Informe de Taladros'!$E$25:$E$500,AC$24)</f>
        <v>0</v>
      </c>
      <c r="AD46" s="74">
        <f>COUNTIFS('Informe de Taladros'!$R$25:$R$500,$B45,'Informe de Taladros'!$E$25:$E$500,AD$24)</f>
        <v>0</v>
      </c>
      <c r="AE46" s="74">
        <f>COUNTIFS('Informe de Taladros'!$R$25:$R$500,$B45,'Informe de Taladros'!$E$25:$E$500,AE$24)</f>
        <v>0</v>
      </c>
      <c r="AF46" s="74">
        <f>COUNTIFS('Informe de Taladros'!$R$25:$R$500,$B45,'Informe de Taladros'!$E$25:$E$500,AF$24)</f>
        <v>0</v>
      </c>
      <c r="AG46" s="74">
        <f>COUNTIFS('Informe de Taladros'!$R$25:$R$500,$B45,'Informe de Taladros'!$E$25:$E$500,AG$24)</f>
        <v>0</v>
      </c>
      <c r="AH46" s="74">
        <f>COUNTIFS('Informe de Taladros'!$R$25:$R$500,$B45,'Informe de Taladros'!$E$25:$E$500,AH$24)</f>
        <v>0</v>
      </c>
      <c r="AI46" s="74">
        <f>COUNTIFS('Informe de Taladros'!$R$25:$R$500,$B45,'Informe de Taladros'!$E$25:$E$500,AI$24)</f>
        <v>0</v>
      </c>
      <c r="AJ46" s="74">
        <f>COUNTIFS('Informe de Taladros'!$R$25:$R$500,$B45,'Informe de Taladros'!$E$25:$E$500,AJ$24)</f>
        <v>0</v>
      </c>
      <c r="AK46" s="74">
        <f>COUNTIFS('Informe de Taladros'!$R$25:$R$500,$B45,'Informe de Taladros'!$E$25:$E$500,AK$24)</f>
        <v>0</v>
      </c>
      <c r="AL46" s="74">
        <f>COUNTIFS('Informe de Taladros'!$R$25:$R$500,$B45,'Informe de Taladros'!$E$25:$E$500,AL$24)</f>
        <v>1</v>
      </c>
      <c r="AM46" s="91">
        <f>COUNTIFS('Informe de Taladros'!$R$25:$R$500,$B45)</f>
        <v>3</v>
      </c>
      <c r="AN46" s="58"/>
      <c r="AO46" s="58"/>
      <c r="AP46" s="58"/>
      <c r="AQ46" s="58"/>
      <c r="AR46" s="58"/>
    </row>
    <row r="47" spans="2:44" s="45" customFormat="1" ht="21" customHeight="1">
      <c r="B47" s="193" t="s">
        <v>410</v>
      </c>
      <c r="C47" s="85" t="s">
        <v>423</v>
      </c>
      <c r="D47" s="83">
        <f>COUNTIFS('Informe de Taladros'!$R$25:$R$500,$B47,'Informe de Taladros'!$E$25:$E$500,D$24,'Informe de Taladros'!$N$25:$N$500,"LIBRE")</f>
        <v>0</v>
      </c>
      <c r="E47" s="83">
        <f>COUNTIFS('Informe de Taladros'!$R$25:$R$500,$B47,'Informe de Taladros'!$E$25:$E$500,E$24,'Informe de Taladros'!$N$25:$N$500,"LIBRE")</f>
        <v>0</v>
      </c>
      <c r="F47" s="83">
        <f>COUNTIFS('Informe de Taladros'!$R$25:$R$500,$B47,'Informe de Taladros'!$E$25:$E$500,F$24,'Informe de Taladros'!$N$25:$N$500,"LIBRE")</f>
        <v>0</v>
      </c>
      <c r="G47" s="83">
        <f>COUNTIFS('Informe de Taladros'!$R$25:$R$500,$B47,'Informe de Taladros'!$E$25:$E$500,G$24,'Informe de Taladros'!$N$25:$N$500,"LIBRE")</f>
        <v>0</v>
      </c>
      <c r="H47" s="83">
        <f>COUNTIFS('Informe de Taladros'!$R$25:$R$500,$B47,'Informe de Taladros'!$E$25:$E$500,H$24,'Informe de Taladros'!$N$25:$N$500,"LIBRE")</f>
        <v>0</v>
      </c>
      <c r="I47" s="83">
        <f>COUNTIFS('Informe de Taladros'!$R$25:$R$500,$B47,'Informe de Taladros'!$E$25:$E$500,I$24,'Informe de Taladros'!$N$25:$N$500,"LIBRE")</f>
        <v>0</v>
      </c>
      <c r="J47" s="83">
        <f>COUNTIFS('Informe de Taladros'!$R$25:$R$500,$B47,'Informe de Taladros'!$E$25:$E$500,J$24,'Informe de Taladros'!$N$25:$N$500,"LIBRE")</f>
        <v>0</v>
      </c>
      <c r="K47" s="83">
        <f>COUNTIFS('Informe de Taladros'!$R$25:$R$500,$B47,'Informe de Taladros'!$E$25:$E$500,K$24,'Informe de Taladros'!$N$25:$N$500,"LIBRE")</f>
        <v>3</v>
      </c>
      <c r="L47" s="83">
        <f>COUNTIFS('Informe de Taladros'!$R$25:$R$500,$B47,'Informe de Taladros'!$E$25:$E$500,L$24,'Informe de Taladros'!$N$25:$N$500,"LIBRE")</f>
        <v>0</v>
      </c>
      <c r="M47" s="83">
        <f>COUNTIFS('Informe de Taladros'!$R$25:$R$500,$B47,'Informe de Taladros'!$E$25:$E$500,M$24,'Informe de Taladros'!$N$25:$N$500,"LIBRE")</f>
        <v>0</v>
      </c>
      <c r="N47" s="83">
        <f>COUNTIFS('Informe de Taladros'!$R$25:$R$500,$B47,'Informe de Taladros'!$E$25:$E$500,N$24,'Informe de Taladros'!$N$25:$N$500,"LIBRE")</f>
        <v>0</v>
      </c>
      <c r="O47" s="83">
        <f>COUNTIFS('Informe de Taladros'!$R$25:$R$500,$B47,'Informe de Taladros'!$E$25:$E$500,O$24,'Informe de Taladros'!$N$25:$N$500,"LIBRE")</f>
        <v>0</v>
      </c>
      <c r="P47" s="83">
        <f>COUNTIFS('Informe de Taladros'!$R$25:$R$500,$B47,'Informe de Taladros'!$E$25:$E$500,P$24,'Informe de Taladros'!$N$25:$N$500,"LIBRE")</f>
        <v>0</v>
      </c>
      <c r="Q47" s="83">
        <f>COUNTIFS('Informe de Taladros'!$R$25:$R$500,$B47,'Informe de Taladros'!$E$25:$E$500,Q$24,'Informe de Taladros'!$N$25:$N$500,"LIBRE")</f>
        <v>0</v>
      </c>
      <c r="R47" s="83">
        <f>COUNTIFS('Informe de Taladros'!$R$25:$R$500,$B47,'Informe de Taladros'!$E$25:$E$500,R$24,'Informe de Taladros'!$N$25:$N$500,"LIBRE")</f>
        <v>0</v>
      </c>
      <c r="S47" s="83">
        <f>COUNTIFS('Informe de Taladros'!$R$25:$R$500,$B47,'Informe de Taladros'!$E$25:$E$500,S$24,'Informe de Taladros'!$N$25:$N$500,"LIBRE")</f>
        <v>0</v>
      </c>
      <c r="T47" s="83">
        <f>COUNTIFS('Informe de Taladros'!$R$25:$R$500,$B47,'Informe de Taladros'!$E$25:$E$500,T$24,'Informe de Taladros'!$N$25:$N$500,"LIBRE")</f>
        <v>0</v>
      </c>
      <c r="U47" s="83">
        <f>COUNTIFS('Informe de Taladros'!$R$25:$R$500,$B47,'Informe de Taladros'!$E$25:$E$500,U$24,'Informe de Taladros'!$N$25:$N$500,"LIBRE")</f>
        <v>0</v>
      </c>
      <c r="V47" s="83">
        <f>COUNTIFS('Informe de Taladros'!$R$25:$R$500,$B47,'Informe de Taladros'!$E$25:$E$500,V$24,'Informe de Taladros'!$N$25:$N$500,"LIBRE")</f>
        <v>0</v>
      </c>
      <c r="W47" s="83">
        <f>COUNTIFS('Informe de Taladros'!$R$25:$R$500,$B47,'Informe de Taladros'!$E$25:$E$500,W$24,'Informe de Taladros'!$N$25:$N$500,"LIBRE")</f>
        <v>0</v>
      </c>
      <c r="X47" s="83">
        <f>COUNTIFS('Informe de Taladros'!$R$25:$R$500,$B47,'Informe de Taladros'!$E$25:$E$500,X$24,'Informe de Taladros'!$N$25:$N$500,"LIBRE")</f>
        <v>1</v>
      </c>
      <c r="Y47" s="83">
        <f>COUNTIFS('Informe de Taladros'!$R$25:$R$500,$B47,'Informe de Taladros'!$E$25:$E$500,Y$24,'Informe de Taladros'!$N$25:$N$500,"LIBRE")</f>
        <v>0</v>
      </c>
      <c r="Z47" s="83">
        <f>COUNTIFS('Informe de Taladros'!$R$25:$R$500,$B47,'Informe de Taladros'!$E$25:$E$500,Z$24,'Informe de Taladros'!$N$25:$N$500,"LIBRE")</f>
        <v>0</v>
      </c>
      <c r="AA47" s="83">
        <f>COUNTIFS('Informe de Taladros'!$R$25:$R$500,$B47,'Informe de Taladros'!$E$25:$E$500,AA$24,'Informe de Taladros'!$N$25:$N$500,"LIBRE")</f>
        <v>0</v>
      </c>
      <c r="AB47" s="83">
        <f>COUNTIFS('Informe de Taladros'!$R$25:$R$500,$B47,'Informe de Taladros'!$E$25:$E$500,AB$24,'Informe de Taladros'!$N$25:$N$500,"LIBRE")</f>
        <v>0</v>
      </c>
      <c r="AC47" s="83">
        <f>COUNTIFS('Informe de Taladros'!$R$25:$R$500,$B47,'Informe de Taladros'!$E$25:$E$500,AC$24,'Informe de Taladros'!$N$25:$N$500,"LIBRE")</f>
        <v>0</v>
      </c>
      <c r="AD47" s="83">
        <f>COUNTIFS('Informe de Taladros'!$R$25:$R$500,$B47,'Informe de Taladros'!$E$25:$E$500,AD$24,'Informe de Taladros'!$N$25:$N$500,"LIBRE")</f>
        <v>0</v>
      </c>
      <c r="AE47" s="83">
        <f>COUNTIFS('Informe de Taladros'!$R$25:$R$500,$B47,'Informe de Taladros'!$E$25:$E$500,AE$24,'Informe de Taladros'!$N$25:$N$500,"LIBRE")</f>
        <v>0</v>
      </c>
      <c r="AF47" s="83">
        <f>COUNTIFS('Informe de Taladros'!$R$25:$R$500,$B47,'Informe de Taladros'!$E$25:$E$500,AF$24,'Informe de Taladros'!$N$25:$N$500,"LIBRE")</f>
        <v>0</v>
      </c>
      <c r="AG47" s="83">
        <f>COUNTIFS('Informe de Taladros'!$R$25:$R$500,$B47,'Informe de Taladros'!$E$25:$E$500,AG$24,'Informe de Taladros'!$N$25:$N$500,"LIBRE")</f>
        <v>0</v>
      </c>
      <c r="AH47" s="83">
        <f>COUNTIFS('Informe de Taladros'!$R$25:$R$500,$B47,'Informe de Taladros'!$E$25:$E$500,AH$24,'Informe de Taladros'!$N$25:$N$500,"LIBRE")</f>
        <v>0</v>
      </c>
      <c r="AI47" s="83">
        <f>COUNTIFS('Informe de Taladros'!$R$25:$R$500,$B47,'Informe de Taladros'!$E$25:$E$500,AI$24,'Informe de Taladros'!$N$25:$N$500,"LIBRE")</f>
        <v>2</v>
      </c>
      <c r="AJ47" s="83">
        <f>COUNTIFS('Informe de Taladros'!$R$25:$R$500,$B47,'Informe de Taladros'!$E$25:$E$500,AJ$24,'Informe de Taladros'!$N$25:$N$500,"LIBRE")</f>
        <v>0</v>
      </c>
      <c r="AK47" s="83">
        <f>COUNTIFS('Informe de Taladros'!$R$25:$R$500,$B47,'Informe de Taladros'!$E$25:$E$500,AK$24,'Informe de Taladros'!$N$25:$N$500,"LIBRE")</f>
        <v>0</v>
      </c>
      <c r="AL47" s="83">
        <f>COUNTIFS('Informe de Taladros'!$R$25:$R$500,$B47,'Informe de Taladros'!$E$25:$E$500,AL$24,'Informe de Taladros'!$N$25:$N$500,"LIBRE")</f>
        <v>1</v>
      </c>
      <c r="AM47" s="92">
        <f>COUNTIFS('Informe de Taladros'!$R$25:$R$500,$B47,'Informe de Taladros'!$N$25:$N$500,"LIBRE")</f>
        <v>7</v>
      </c>
      <c r="AN47" s="58"/>
      <c r="AO47" s="58"/>
      <c r="AP47" s="58"/>
      <c r="AQ47" s="58"/>
      <c r="AR47" s="58"/>
    </row>
    <row r="48" spans="2:44" s="45" customFormat="1" ht="21" customHeight="1">
      <c r="B48" s="194"/>
      <c r="C48" s="87" t="s">
        <v>425</v>
      </c>
      <c r="D48" s="74">
        <f>COUNTIFS('Informe de Taladros'!$R$25:$R$500,$B47,'Informe de Taladros'!$E$25:$E$500,D$24)</f>
        <v>0</v>
      </c>
      <c r="E48" s="74">
        <f>COUNTIFS('Informe de Taladros'!$R$25:$R$500,$B47,'Informe de Taladros'!$E$25:$E$500,E$24)</f>
        <v>0</v>
      </c>
      <c r="F48" s="74">
        <f>COUNTIFS('Informe de Taladros'!$R$25:$R$500,$B47,'Informe de Taladros'!$E$25:$E$500,F$24)</f>
        <v>0</v>
      </c>
      <c r="G48" s="74">
        <f>COUNTIFS('Informe de Taladros'!$R$25:$R$500,$B47,'Informe de Taladros'!$E$25:$E$500,G$24)</f>
        <v>0</v>
      </c>
      <c r="H48" s="74">
        <f>COUNTIFS('Informe de Taladros'!$R$25:$R$500,$B47,'Informe de Taladros'!$E$25:$E$500,H$24)</f>
        <v>0</v>
      </c>
      <c r="I48" s="74">
        <f>COUNTIFS('Informe de Taladros'!$R$25:$R$500,$B47,'Informe de Taladros'!$E$25:$E$500,I$24)</f>
        <v>0</v>
      </c>
      <c r="J48" s="74">
        <f>COUNTIFS('Informe de Taladros'!$R$25:$R$500,$B47,'Informe de Taladros'!$E$25:$E$500,J$24)</f>
        <v>0</v>
      </c>
      <c r="K48" s="74">
        <f>COUNTIFS('Informe de Taladros'!$R$25:$R$500,$B47,'Informe de Taladros'!$E$25:$E$500,K$24)</f>
        <v>3</v>
      </c>
      <c r="L48" s="74">
        <f>COUNTIFS('Informe de Taladros'!$R$25:$R$500,$B47,'Informe de Taladros'!$E$25:$E$500,L$24)</f>
        <v>0</v>
      </c>
      <c r="M48" s="74">
        <f>COUNTIFS('Informe de Taladros'!$R$25:$R$500,$B47,'Informe de Taladros'!$E$25:$E$500,M$24)</f>
        <v>1</v>
      </c>
      <c r="N48" s="74">
        <f>COUNTIFS('Informe de Taladros'!$R$25:$R$500,$B47,'Informe de Taladros'!$E$25:$E$500,N$24)</f>
        <v>0</v>
      </c>
      <c r="O48" s="74">
        <f>COUNTIFS('Informe de Taladros'!$R$25:$R$500,$B47,'Informe de Taladros'!$E$25:$E$500,O$24)</f>
        <v>2</v>
      </c>
      <c r="P48" s="74">
        <f>COUNTIFS('Informe de Taladros'!$R$25:$R$500,$B47,'Informe de Taladros'!$E$25:$E$500,P$24)</f>
        <v>0</v>
      </c>
      <c r="Q48" s="74">
        <f>COUNTIFS('Informe de Taladros'!$R$25:$R$500,$B47,'Informe de Taladros'!$E$25:$E$500,Q$24)</f>
        <v>0</v>
      </c>
      <c r="R48" s="74">
        <f>COUNTIFS('Informe de Taladros'!$R$25:$R$500,$B47,'Informe de Taladros'!$E$25:$E$500,R$24)</f>
        <v>0</v>
      </c>
      <c r="S48" s="74">
        <f>COUNTIFS('Informe de Taladros'!$R$25:$R$500,$B47,'Informe de Taladros'!$E$25:$E$500,S$24)</f>
        <v>0</v>
      </c>
      <c r="T48" s="74">
        <f>COUNTIFS('Informe de Taladros'!$R$25:$R$500,$B47,'Informe de Taladros'!$E$25:$E$500,T$24)</f>
        <v>2</v>
      </c>
      <c r="U48" s="74">
        <f>COUNTIFS('Informe de Taladros'!$R$25:$R$500,$B47,'Informe de Taladros'!$E$25:$E$500,U$24)</f>
        <v>0</v>
      </c>
      <c r="V48" s="74">
        <f>COUNTIFS('Informe de Taladros'!$R$25:$R$500,$B47,'Informe de Taladros'!$E$25:$E$500,V$24)</f>
        <v>1</v>
      </c>
      <c r="W48" s="74">
        <f>COUNTIFS('Informe de Taladros'!$R$25:$R$500,$B47,'Informe de Taladros'!$E$25:$E$500,W$24)</f>
        <v>0</v>
      </c>
      <c r="X48" s="74">
        <f>COUNTIFS('Informe de Taladros'!$R$25:$R$500,$B47,'Informe de Taladros'!$E$25:$E$500,X$24)</f>
        <v>1</v>
      </c>
      <c r="Y48" s="74">
        <f>COUNTIFS('Informe de Taladros'!$R$25:$R$500,$B47,'Informe de Taladros'!$E$25:$E$500,Y$24)</f>
        <v>0</v>
      </c>
      <c r="Z48" s="74">
        <f>COUNTIFS('Informe de Taladros'!$R$25:$R$500,$B47,'Informe de Taladros'!$E$25:$E$500,Z$24)</f>
        <v>0</v>
      </c>
      <c r="AA48" s="74">
        <f>COUNTIFS('Informe de Taladros'!$R$25:$R$500,$B47,'Informe de Taladros'!$E$25:$E$500,AA$24)</f>
        <v>0</v>
      </c>
      <c r="AB48" s="74">
        <f>COUNTIFS('Informe de Taladros'!$R$25:$R$500,$B47,'Informe de Taladros'!$E$25:$E$500,AB$24)</f>
        <v>0</v>
      </c>
      <c r="AC48" s="74">
        <f>COUNTIFS('Informe de Taladros'!$R$25:$R$500,$B47,'Informe de Taladros'!$E$25:$E$500,AC$24)</f>
        <v>0</v>
      </c>
      <c r="AD48" s="74">
        <f>COUNTIFS('Informe de Taladros'!$R$25:$R$500,$B47,'Informe de Taladros'!$E$25:$E$500,AD$24)</f>
        <v>0</v>
      </c>
      <c r="AE48" s="74">
        <f>COUNTIFS('Informe de Taladros'!$R$25:$R$500,$B47,'Informe de Taladros'!$E$25:$E$500,AE$24)</f>
        <v>0</v>
      </c>
      <c r="AF48" s="74">
        <f>COUNTIFS('Informe de Taladros'!$R$25:$R$500,$B47,'Informe de Taladros'!$E$25:$E$500,AF$24)</f>
        <v>0</v>
      </c>
      <c r="AG48" s="74">
        <f>COUNTIFS('Informe de Taladros'!$R$25:$R$500,$B47,'Informe de Taladros'!$E$25:$E$500,AG$24)</f>
        <v>0</v>
      </c>
      <c r="AH48" s="74">
        <f>COUNTIFS('Informe de Taladros'!$R$25:$R$500,$B47,'Informe de Taladros'!$E$25:$E$500,AH$24)</f>
        <v>0</v>
      </c>
      <c r="AI48" s="74">
        <f>COUNTIFS('Informe de Taladros'!$R$25:$R$500,$B47,'Informe de Taladros'!$E$25:$E$500,AI$24)</f>
        <v>2</v>
      </c>
      <c r="AJ48" s="74">
        <f>COUNTIFS('Informe de Taladros'!$R$25:$R$500,$B47,'Informe de Taladros'!$E$25:$E$500,AJ$24)</f>
        <v>0</v>
      </c>
      <c r="AK48" s="74">
        <f>COUNTIFS('Informe de Taladros'!$R$25:$R$500,$B47,'Informe de Taladros'!$E$25:$E$500,AK$24)</f>
        <v>0</v>
      </c>
      <c r="AL48" s="74">
        <f>COUNTIFS('Informe de Taladros'!$R$25:$R$500,$B47,'Informe de Taladros'!$E$25:$E$500,AL$24)</f>
        <v>2</v>
      </c>
      <c r="AM48" s="91">
        <f>COUNTIFS('Informe de Taladros'!$R$25:$R$500,$B47)</f>
        <v>14</v>
      </c>
      <c r="AN48" s="58"/>
      <c r="AO48" s="58"/>
      <c r="AP48" s="58"/>
      <c r="AQ48" s="58"/>
      <c r="AR48" s="58"/>
    </row>
    <row r="49" spans="2:44" s="45" customFormat="1" ht="21" customHeight="1">
      <c r="B49" s="193" t="s">
        <v>304</v>
      </c>
      <c r="C49" s="85" t="s">
        <v>423</v>
      </c>
      <c r="D49" s="83">
        <f>COUNTIFS('Informe de Taladros'!$R$25:$R$500,$B49,'Informe de Taladros'!$E$25:$E$500,D$24,'Informe de Taladros'!$N$25:$N$500,"LIBRE")</f>
        <v>0</v>
      </c>
      <c r="E49" s="83">
        <f>COUNTIFS('Informe de Taladros'!$R$25:$R$500,$B49,'Informe de Taladros'!$E$25:$E$500,E$24,'Informe de Taladros'!$N$25:$N$500,"LIBRE")</f>
        <v>0</v>
      </c>
      <c r="F49" s="83">
        <f>COUNTIFS('Informe de Taladros'!$R$25:$R$500,$B49,'Informe de Taladros'!$E$25:$E$500,F$24,'Informe de Taladros'!$N$25:$N$500,"LIBRE")</f>
        <v>0</v>
      </c>
      <c r="G49" s="83">
        <f>COUNTIFS('Informe de Taladros'!$R$25:$R$500,$B49,'Informe de Taladros'!$E$25:$E$500,G$24,'Informe de Taladros'!$N$25:$N$500,"LIBRE")</f>
        <v>0</v>
      </c>
      <c r="H49" s="83">
        <f>COUNTIFS('Informe de Taladros'!$R$25:$R$500,$B49,'Informe de Taladros'!$E$25:$E$500,H$24,'Informe de Taladros'!$N$25:$N$500,"LIBRE")</f>
        <v>0</v>
      </c>
      <c r="I49" s="83">
        <f>COUNTIFS('Informe de Taladros'!$R$25:$R$500,$B49,'Informe de Taladros'!$E$25:$E$500,I$24,'Informe de Taladros'!$N$25:$N$500,"LIBRE")</f>
        <v>0</v>
      </c>
      <c r="J49" s="83">
        <f>COUNTIFS('Informe de Taladros'!$R$25:$R$500,$B49,'Informe de Taladros'!$E$25:$E$500,J$24,'Informe de Taladros'!$N$25:$N$500,"LIBRE")</f>
        <v>0</v>
      </c>
      <c r="K49" s="83">
        <f>COUNTIFS('Informe de Taladros'!$R$25:$R$500,$B49,'Informe de Taladros'!$E$25:$E$500,K$24,'Informe de Taladros'!$N$25:$N$500,"LIBRE")</f>
        <v>2</v>
      </c>
      <c r="L49" s="83">
        <f>COUNTIFS('Informe de Taladros'!$R$25:$R$500,$B49,'Informe de Taladros'!$E$25:$E$500,L$24,'Informe de Taladros'!$N$25:$N$500,"LIBRE")</f>
        <v>0</v>
      </c>
      <c r="M49" s="83">
        <f>COUNTIFS('Informe de Taladros'!$R$25:$R$500,$B49,'Informe de Taladros'!$E$25:$E$500,M$24,'Informe de Taladros'!$N$25:$N$500,"LIBRE")</f>
        <v>0</v>
      </c>
      <c r="N49" s="83">
        <f>COUNTIFS('Informe de Taladros'!$R$25:$R$500,$B49,'Informe de Taladros'!$E$25:$E$500,N$24,'Informe de Taladros'!$N$25:$N$500,"LIBRE")</f>
        <v>0</v>
      </c>
      <c r="O49" s="83">
        <f>COUNTIFS('Informe de Taladros'!$R$25:$R$500,$B49,'Informe de Taladros'!$E$25:$E$500,O$24,'Informe de Taladros'!$N$25:$N$500,"LIBRE")</f>
        <v>0</v>
      </c>
      <c r="P49" s="83">
        <f>COUNTIFS('Informe de Taladros'!$R$25:$R$500,$B49,'Informe de Taladros'!$E$25:$E$500,P$24,'Informe de Taladros'!$N$25:$N$500,"LIBRE")</f>
        <v>0</v>
      </c>
      <c r="Q49" s="83">
        <f>COUNTIFS('Informe de Taladros'!$R$25:$R$500,$B49,'Informe de Taladros'!$E$25:$E$500,Q$24,'Informe de Taladros'!$N$25:$N$500,"LIBRE")</f>
        <v>0</v>
      </c>
      <c r="R49" s="83">
        <f>COUNTIFS('Informe de Taladros'!$R$25:$R$500,$B49,'Informe de Taladros'!$E$25:$E$500,R$24,'Informe de Taladros'!$N$25:$N$500,"LIBRE")</f>
        <v>0</v>
      </c>
      <c r="S49" s="83">
        <f>COUNTIFS('Informe de Taladros'!$R$25:$R$500,$B49,'Informe de Taladros'!$E$25:$E$500,S$24,'Informe de Taladros'!$N$25:$N$500,"LIBRE")</f>
        <v>0</v>
      </c>
      <c r="T49" s="83">
        <f>COUNTIFS('Informe de Taladros'!$R$25:$R$500,$B49,'Informe de Taladros'!$E$25:$E$500,T$24,'Informe de Taladros'!$N$25:$N$500,"LIBRE")</f>
        <v>7</v>
      </c>
      <c r="U49" s="83">
        <f>COUNTIFS('Informe de Taladros'!$R$25:$R$500,$B49,'Informe de Taladros'!$E$25:$E$500,U$24,'Informe de Taladros'!$N$25:$N$500,"LIBRE")</f>
        <v>0</v>
      </c>
      <c r="V49" s="83">
        <f>COUNTIFS('Informe de Taladros'!$R$25:$R$500,$B49,'Informe de Taladros'!$E$25:$E$500,V$24,'Informe de Taladros'!$N$25:$N$500,"LIBRE")</f>
        <v>0</v>
      </c>
      <c r="W49" s="83">
        <f>COUNTIFS('Informe de Taladros'!$R$25:$R$500,$B49,'Informe de Taladros'!$E$25:$E$500,W$24,'Informe de Taladros'!$N$25:$N$500,"LIBRE")</f>
        <v>0</v>
      </c>
      <c r="X49" s="83">
        <f>COUNTIFS('Informe de Taladros'!$R$25:$R$500,$B49,'Informe de Taladros'!$E$25:$E$500,X$24,'Informe de Taladros'!$N$25:$N$500,"LIBRE")</f>
        <v>4</v>
      </c>
      <c r="Y49" s="83">
        <f>COUNTIFS('Informe de Taladros'!$R$25:$R$500,$B49,'Informe de Taladros'!$E$25:$E$500,Y$24,'Informe de Taladros'!$N$25:$N$500,"LIBRE")</f>
        <v>0</v>
      </c>
      <c r="Z49" s="83">
        <f>COUNTIFS('Informe de Taladros'!$R$25:$R$500,$B49,'Informe de Taladros'!$E$25:$E$500,Z$24,'Informe de Taladros'!$N$25:$N$500,"LIBRE")</f>
        <v>0</v>
      </c>
      <c r="AA49" s="83">
        <f>COUNTIFS('Informe de Taladros'!$R$25:$R$500,$B49,'Informe de Taladros'!$E$25:$E$500,AA$24,'Informe de Taladros'!$N$25:$N$500,"LIBRE")</f>
        <v>0</v>
      </c>
      <c r="AB49" s="83">
        <f>COUNTIFS('Informe de Taladros'!$R$25:$R$500,$B49,'Informe de Taladros'!$E$25:$E$500,AB$24,'Informe de Taladros'!$N$25:$N$500,"LIBRE")</f>
        <v>0</v>
      </c>
      <c r="AC49" s="83">
        <f>COUNTIFS('Informe de Taladros'!$R$25:$R$500,$B49,'Informe de Taladros'!$E$25:$E$500,AC$24,'Informe de Taladros'!$N$25:$N$500,"LIBRE")</f>
        <v>1</v>
      </c>
      <c r="AD49" s="83">
        <f>COUNTIFS('Informe de Taladros'!$R$25:$R$500,$B49,'Informe de Taladros'!$E$25:$E$500,AD$24,'Informe de Taladros'!$N$25:$N$500,"LIBRE")</f>
        <v>0</v>
      </c>
      <c r="AE49" s="83">
        <f>COUNTIFS('Informe de Taladros'!$R$25:$R$500,$B49,'Informe de Taladros'!$E$25:$E$500,AE$24,'Informe de Taladros'!$N$25:$N$500,"LIBRE")</f>
        <v>0</v>
      </c>
      <c r="AF49" s="83">
        <f>COUNTIFS('Informe de Taladros'!$R$25:$R$500,$B49,'Informe de Taladros'!$E$25:$E$500,AF$24,'Informe de Taladros'!$N$25:$N$500,"LIBRE")</f>
        <v>0</v>
      </c>
      <c r="AG49" s="83">
        <f>COUNTIFS('Informe de Taladros'!$R$25:$R$500,$B49,'Informe de Taladros'!$E$25:$E$500,AG$24,'Informe de Taladros'!$N$25:$N$500,"LIBRE")</f>
        <v>7</v>
      </c>
      <c r="AH49" s="83">
        <f>COUNTIFS('Informe de Taladros'!$R$25:$R$500,$B49,'Informe de Taladros'!$E$25:$E$500,AH$24,'Informe de Taladros'!$N$25:$N$500,"LIBRE")</f>
        <v>1</v>
      </c>
      <c r="AI49" s="83">
        <f>COUNTIFS('Informe de Taladros'!$R$25:$R$500,$B49,'Informe de Taladros'!$E$25:$E$500,AI$24,'Informe de Taladros'!$N$25:$N$500,"LIBRE")</f>
        <v>1</v>
      </c>
      <c r="AJ49" s="83">
        <f>COUNTIFS('Informe de Taladros'!$R$25:$R$500,$B49,'Informe de Taladros'!$E$25:$E$500,AJ$24,'Informe de Taladros'!$N$25:$N$500,"LIBRE")</f>
        <v>0</v>
      </c>
      <c r="AK49" s="83">
        <f>COUNTIFS('Informe de Taladros'!$R$25:$R$500,$B49,'Informe de Taladros'!$E$25:$E$500,AK$24,'Informe de Taladros'!$N$25:$N$500,"LIBRE")</f>
        <v>1</v>
      </c>
      <c r="AL49" s="83">
        <f>COUNTIFS('Informe de Taladros'!$R$25:$R$500,$B49,'Informe de Taladros'!$E$25:$E$500,AL$24,'Informe de Taladros'!$N$25:$N$500,"LIBRE")</f>
        <v>2</v>
      </c>
      <c r="AM49" s="92">
        <f>COUNTIFS('Informe de Taladros'!$R$25:$R$500,$B49,'Informe de Taladros'!$N$25:$N$500,"LIBRE")</f>
        <v>26</v>
      </c>
      <c r="AN49" s="58"/>
      <c r="AO49" s="58"/>
      <c r="AP49" s="58"/>
      <c r="AQ49" s="58"/>
      <c r="AR49" s="58"/>
    </row>
    <row r="50" spans="2:44" s="45" customFormat="1" ht="21" customHeight="1">
      <c r="B50" s="194"/>
      <c r="C50" s="87" t="s">
        <v>425</v>
      </c>
      <c r="D50" s="74">
        <f>COUNTIFS('Informe de Taladros'!$R$25:$R$500,$B49,'Informe de Taladros'!$E$25:$E$500,D$24)</f>
        <v>0</v>
      </c>
      <c r="E50" s="74">
        <f>COUNTIFS('Informe de Taladros'!$R$25:$R$500,$B49,'Informe de Taladros'!$E$25:$E$500,E$24)</f>
        <v>0</v>
      </c>
      <c r="F50" s="74">
        <f>COUNTIFS('Informe de Taladros'!$R$25:$R$500,$B49,'Informe de Taladros'!$E$25:$E$500,F$24)</f>
        <v>0</v>
      </c>
      <c r="G50" s="74">
        <f>COUNTIFS('Informe de Taladros'!$R$25:$R$500,$B49,'Informe de Taladros'!$E$25:$E$500,G$24)</f>
        <v>0</v>
      </c>
      <c r="H50" s="74">
        <f>COUNTIFS('Informe de Taladros'!$R$25:$R$500,$B49,'Informe de Taladros'!$E$25:$E$500,H$24)</f>
        <v>0</v>
      </c>
      <c r="I50" s="74">
        <f>COUNTIFS('Informe de Taladros'!$R$25:$R$500,$B49,'Informe de Taladros'!$E$25:$E$500,I$24)</f>
        <v>0</v>
      </c>
      <c r="J50" s="74">
        <f>COUNTIFS('Informe de Taladros'!$R$25:$R$500,$B49,'Informe de Taladros'!$E$25:$E$500,J$24)</f>
        <v>0</v>
      </c>
      <c r="K50" s="74">
        <f>COUNTIFS('Informe de Taladros'!$R$25:$R$500,$B49,'Informe de Taladros'!$E$25:$E$500,K$24)</f>
        <v>3</v>
      </c>
      <c r="L50" s="74">
        <f>COUNTIFS('Informe de Taladros'!$R$25:$R$500,$B49,'Informe de Taladros'!$E$25:$E$500,L$24)</f>
        <v>0</v>
      </c>
      <c r="M50" s="74">
        <f>COUNTIFS('Informe de Taladros'!$R$25:$R$500,$B49,'Informe de Taladros'!$E$25:$E$500,M$24)</f>
        <v>0</v>
      </c>
      <c r="N50" s="74">
        <f>COUNTIFS('Informe de Taladros'!$R$25:$R$500,$B49,'Informe de Taladros'!$E$25:$E$500,N$24)</f>
        <v>0</v>
      </c>
      <c r="O50" s="74">
        <f>COUNTIFS('Informe de Taladros'!$R$25:$R$500,$B49,'Informe de Taladros'!$E$25:$E$500,O$24)</f>
        <v>0</v>
      </c>
      <c r="P50" s="74">
        <f>COUNTIFS('Informe de Taladros'!$R$25:$R$500,$B49,'Informe de Taladros'!$E$25:$E$500,P$24)</f>
        <v>0</v>
      </c>
      <c r="Q50" s="74">
        <f>COUNTIFS('Informe de Taladros'!$R$25:$R$500,$B49,'Informe de Taladros'!$E$25:$E$500,Q$24)</f>
        <v>0</v>
      </c>
      <c r="R50" s="74">
        <f>COUNTIFS('Informe de Taladros'!$R$25:$R$500,$B49,'Informe de Taladros'!$E$25:$E$500,R$24)</f>
        <v>1</v>
      </c>
      <c r="S50" s="74">
        <f>COUNTIFS('Informe de Taladros'!$R$25:$R$500,$B49,'Informe de Taladros'!$E$25:$E$500,S$24)</f>
        <v>0</v>
      </c>
      <c r="T50" s="74">
        <f>COUNTIFS('Informe de Taladros'!$R$25:$R$500,$B49,'Informe de Taladros'!$E$25:$E$500,T$24)</f>
        <v>29</v>
      </c>
      <c r="U50" s="74">
        <f>COUNTIFS('Informe de Taladros'!$R$25:$R$500,$B49,'Informe de Taladros'!$E$25:$E$500,U$24)</f>
        <v>0</v>
      </c>
      <c r="V50" s="74">
        <f>COUNTIFS('Informe de Taladros'!$R$25:$R$500,$B49,'Informe de Taladros'!$E$25:$E$500,V$24)</f>
        <v>1</v>
      </c>
      <c r="W50" s="74">
        <f>COUNTIFS('Informe de Taladros'!$R$25:$R$500,$B49,'Informe de Taladros'!$E$25:$E$500,W$24)</f>
        <v>0</v>
      </c>
      <c r="X50" s="74">
        <f>COUNTIFS('Informe de Taladros'!$R$25:$R$500,$B49,'Informe de Taladros'!$E$25:$E$500,X$24)</f>
        <v>7</v>
      </c>
      <c r="Y50" s="74">
        <f>COUNTIFS('Informe de Taladros'!$R$25:$R$500,$B49,'Informe de Taladros'!$E$25:$E$500,Y$24)</f>
        <v>0</v>
      </c>
      <c r="Z50" s="74">
        <f>COUNTIFS('Informe de Taladros'!$R$25:$R$500,$B49,'Informe de Taladros'!$E$25:$E$500,Z$24)</f>
        <v>0</v>
      </c>
      <c r="AA50" s="74">
        <f>COUNTIFS('Informe de Taladros'!$R$25:$R$500,$B49,'Informe de Taladros'!$E$25:$E$500,AA$24)</f>
        <v>0</v>
      </c>
      <c r="AB50" s="74">
        <f>COUNTIFS('Informe de Taladros'!$R$25:$R$500,$B49,'Informe de Taladros'!$E$25:$E$500,AB$24)</f>
        <v>0</v>
      </c>
      <c r="AC50" s="74">
        <f>COUNTIFS('Informe de Taladros'!$R$25:$R$500,$B49,'Informe de Taladros'!$E$25:$E$500,AC$24)</f>
        <v>4</v>
      </c>
      <c r="AD50" s="74">
        <f>COUNTIFS('Informe de Taladros'!$R$25:$R$500,$B49,'Informe de Taladros'!$E$25:$E$500,AD$24)</f>
        <v>1</v>
      </c>
      <c r="AE50" s="74">
        <f>COUNTIFS('Informe de Taladros'!$R$25:$R$500,$B49,'Informe de Taladros'!$E$25:$E$500,AE$24)</f>
        <v>0</v>
      </c>
      <c r="AF50" s="74">
        <f>COUNTIFS('Informe de Taladros'!$R$25:$R$500,$B49,'Informe de Taladros'!$E$25:$E$500,AF$24)</f>
        <v>0</v>
      </c>
      <c r="AG50" s="74">
        <f>COUNTIFS('Informe de Taladros'!$R$25:$R$500,$B49,'Informe de Taladros'!$E$25:$E$500,AG$24)</f>
        <v>13</v>
      </c>
      <c r="AH50" s="74">
        <f>COUNTIFS('Informe de Taladros'!$R$25:$R$500,$B49,'Informe de Taladros'!$E$25:$E$500,AH$24)</f>
        <v>1</v>
      </c>
      <c r="AI50" s="74">
        <f>COUNTIFS('Informe de Taladros'!$R$25:$R$500,$B49,'Informe de Taladros'!$E$25:$E$500,AI$24)</f>
        <v>2</v>
      </c>
      <c r="AJ50" s="74">
        <f>COUNTIFS('Informe de Taladros'!$R$25:$R$500,$B49,'Informe de Taladros'!$E$25:$E$500,AJ$24)</f>
        <v>0</v>
      </c>
      <c r="AK50" s="74">
        <f>COUNTIFS('Informe de Taladros'!$R$25:$R$500,$B49,'Informe de Taladros'!$E$25:$E$500,AK$24)</f>
        <v>2</v>
      </c>
      <c r="AL50" s="74">
        <f>COUNTIFS('Informe de Taladros'!$R$25:$R$500,$B49,'Informe de Taladros'!$E$25:$E$500,AL$24)</f>
        <v>2</v>
      </c>
      <c r="AM50" s="91">
        <f>COUNTIFS('Informe de Taladros'!$R$25:$R$500,$B49)</f>
        <v>66</v>
      </c>
      <c r="AN50" s="58"/>
      <c r="AO50" s="58"/>
      <c r="AP50" s="58"/>
      <c r="AQ50" s="58"/>
      <c r="AR50" s="58"/>
    </row>
    <row r="51" spans="2:44" s="45" customFormat="1" ht="21" customHeight="1">
      <c r="B51" s="193" t="s">
        <v>312</v>
      </c>
      <c r="C51" s="85" t="s">
        <v>423</v>
      </c>
      <c r="D51" s="83">
        <f>COUNTIFS('Informe de Taladros'!$R$25:$R$500,$B51,'Informe de Taladros'!$E$25:$E$500,D$24,'Informe de Taladros'!$N$25:$N$500,"LIBRE")</f>
        <v>0</v>
      </c>
      <c r="E51" s="83">
        <f>COUNTIFS('Informe de Taladros'!$R$25:$R$500,$B51,'Informe de Taladros'!$E$25:$E$500,E$24,'Informe de Taladros'!$N$25:$N$500,"LIBRE")</f>
        <v>0</v>
      </c>
      <c r="F51" s="83">
        <f>COUNTIFS('Informe de Taladros'!$R$25:$R$500,$B51,'Informe de Taladros'!$E$25:$E$500,F$24,'Informe de Taladros'!$N$25:$N$500,"LIBRE")</f>
        <v>0</v>
      </c>
      <c r="G51" s="83">
        <f>COUNTIFS('Informe de Taladros'!$R$25:$R$500,$B51,'Informe de Taladros'!$E$25:$E$500,G$24,'Informe de Taladros'!$N$25:$N$500,"LIBRE")</f>
        <v>0</v>
      </c>
      <c r="H51" s="83">
        <f>COUNTIFS('Informe de Taladros'!$R$25:$R$500,$B51,'Informe de Taladros'!$E$25:$E$500,H$24,'Informe de Taladros'!$N$25:$N$500,"LIBRE")</f>
        <v>0</v>
      </c>
      <c r="I51" s="83">
        <f>COUNTIFS('Informe de Taladros'!$R$25:$R$500,$B51,'Informe de Taladros'!$E$25:$E$500,I$24,'Informe de Taladros'!$N$25:$N$500,"LIBRE")</f>
        <v>0</v>
      </c>
      <c r="J51" s="83">
        <f>COUNTIFS('Informe de Taladros'!$R$25:$R$500,$B51,'Informe de Taladros'!$E$25:$E$500,J$24,'Informe de Taladros'!$N$25:$N$500,"LIBRE")</f>
        <v>0</v>
      </c>
      <c r="K51" s="83">
        <f>COUNTIFS('Informe de Taladros'!$R$25:$R$500,$B51,'Informe de Taladros'!$E$25:$E$500,K$24,'Informe de Taladros'!$N$25:$N$500,"LIBRE")</f>
        <v>0</v>
      </c>
      <c r="L51" s="83">
        <f>COUNTIFS('Informe de Taladros'!$R$25:$R$500,$B51,'Informe de Taladros'!$E$25:$E$500,L$24,'Informe de Taladros'!$N$25:$N$500,"LIBRE")</f>
        <v>0</v>
      </c>
      <c r="M51" s="83">
        <f>COUNTIFS('Informe de Taladros'!$R$25:$R$500,$B51,'Informe de Taladros'!$E$25:$E$500,M$24,'Informe de Taladros'!$N$25:$N$500,"LIBRE")</f>
        <v>0</v>
      </c>
      <c r="N51" s="83">
        <f>COUNTIFS('Informe de Taladros'!$R$25:$R$500,$B51,'Informe de Taladros'!$E$25:$E$500,N$24,'Informe de Taladros'!$N$25:$N$500,"LIBRE")</f>
        <v>0</v>
      </c>
      <c r="O51" s="83">
        <f>COUNTIFS('Informe de Taladros'!$R$25:$R$500,$B51,'Informe de Taladros'!$E$25:$E$500,O$24,'Informe de Taladros'!$N$25:$N$500,"LIBRE")</f>
        <v>0</v>
      </c>
      <c r="P51" s="83">
        <f>COUNTIFS('Informe de Taladros'!$R$25:$R$500,$B51,'Informe de Taladros'!$E$25:$E$500,P$24,'Informe de Taladros'!$N$25:$N$500,"LIBRE")</f>
        <v>0</v>
      </c>
      <c r="Q51" s="83">
        <f>COUNTIFS('Informe de Taladros'!$R$25:$R$500,$B51,'Informe de Taladros'!$E$25:$E$500,Q$24,'Informe de Taladros'!$N$25:$N$500,"LIBRE")</f>
        <v>0</v>
      </c>
      <c r="R51" s="83">
        <f>COUNTIFS('Informe de Taladros'!$R$25:$R$500,$B51,'Informe de Taladros'!$E$25:$E$500,R$24,'Informe de Taladros'!$N$25:$N$500,"LIBRE")</f>
        <v>0</v>
      </c>
      <c r="S51" s="83">
        <f>COUNTIFS('Informe de Taladros'!$R$25:$R$500,$B51,'Informe de Taladros'!$E$25:$E$500,S$24,'Informe de Taladros'!$N$25:$N$500,"LIBRE")</f>
        <v>0</v>
      </c>
      <c r="T51" s="83">
        <f>COUNTIFS('Informe de Taladros'!$R$25:$R$500,$B51,'Informe de Taladros'!$E$25:$E$500,T$24,'Informe de Taladros'!$N$25:$N$500,"LIBRE")</f>
        <v>0</v>
      </c>
      <c r="U51" s="83">
        <f>COUNTIFS('Informe de Taladros'!$R$25:$R$500,$B51,'Informe de Taladros'!$E$25:$E$500,U$24,'Informe de Taladros'!$N$25:$N$500,"LIBRE")</f>
        <v>0</v>
      </c>
      <c r="V51" s="83">
        <f>COUNTIFS('Informe de Taladros'!$R$25:$R$500,$B51,'Informe de Taladros'!$E$25:$E$500,V$24,'Informe de Taladros'!$N$25:$N$500,"LIBRE")</f>
        <v>0</v>
      </c>
      <c r="W51" s="83">
        <f>COUNTIFS('Informe de Taladros'!$R$25:$R$500,$B51,'Informe de Taladros'!$E$25:$E$500,W$24,'Informe de Taladros'!$N$25:$N$500,"LIBRE")</f>
        <v>0</v>
      </c>
      <c r="X51" s="83">
        <f>COUNTIFS('Informe de Taladros'!$R$25:$R$500,$B51,'Informe de Taladros'!$E$25:$E$500,X$24,'Informe de Taladros'!$N$25:$N$500,"LIBRE")</f>
        <v>0</v>
      </c>
      <c r="Y51" s="83">
        <f>COUNTIFS('Informe de Taladros'!$R$25:$R$500,$B51,'Informe de Taladros'!$E$25:$E$500,Y$24,'Informe de Taladros'!$N$25:$N$500,"LIBRE")</f>
        <v>0</v>
      </c>
      <c r="Z51" s="83">
        <f>COUNTIFS('Informe de Taladros'!$R$25:$R$500,$B51,'Informe de Taladros'!$E$25:$E$500,Z$24,'Informe de Taladros'!$N$25:$N$500,"LIBRE")</f>
        <v>0</v>
      </c>
      <c r="AA51" s="83">
        <f>COUNTIFS('Informe de Taladros'!$R$25:$R$500,$B51,'Informe de Taladros'!$E$25:$E$500,AA$24,'Informe de Taladros'!$N$25:$N$500,"LIBRE")</f>
        <v>0</v>
      </c>
      <c r="AB51" s="83">
        <f>COUNTIFS('Informe de Taladros'!$R$25:$R$500,$B51,'Informe de Taladros'!$E$25:$E$500,AB$24,'Informe de Taladros'!$N$25:$N$500,"LIBRE")</f>
        <v>0</v>
      </c>
      <c r="AC51" s="83">
        <f>COUNTIFS('Informe de Taladros'!$R$25:$R$500,$B51,'Informe de Taladros'!$E$25:$E$500,AC$24,'Informe de Taladros'!$N$25:$N$500,"LIBRE")</f>
        <v>0</v>
      </c>
      <c r="AD51" s="83">
        <f>COUNTIFS('Informe de Taladros'!$R$25:$R$500,$B51,'Informe de Taladros'!$E$25:$E$500,AD$24,'Informe de Taladros'!$N$25:$N$500,"LIBRE")</f>
        <v>0</v>
      </c>
      <c r="AE51" s="83">
        <f>COUNTIFS('Informe de Taladros'!$R$25:$R$500,$B51,'Informe de Taladros'!$E$25:$E$500,AE$24,'Informe de Taladros'!$N$25:$N$500,"LIBRE")</f>
        <v>0</v>
      </c>
      <c r="AF51" s="83">
        <f>COUNTIFS('Informe de Taladros'!$R$25:$R$500,$B51,'Informe de Taladros'!$E$25:$E$500,AF$24,'Informe de Taladros'!$N$25:$N$500,"LIBRE")</f>
        <v>0</v>
      </c>
      <c r="AG51" s="83">
        <f>COUNTIFS('Informe de Taladros'!$R$25:$R$500,$B51,'Informe de Taladros'!$E$25:$E$500,AG$24,'Informe de Taladros'!$N$25:$N$500,"LIBRE")</f>
        <v>0</v>
      </c>
      <c r="AH51" s="83">
        <f>COUNTIFS('Informe de Taladros'!$R$25:$R$500,$B51,'Informe de Taladros'!$E$25:$E$500,AH$24,'Informe de Taladros'!$N$25:$N$500,"LIBRE")</f>
        <v>0</v>
      </c>
      <c r="AI51" s="83">
        <f>COUNTIFS('Informe de Taladros'!$R$25:$R$500,$B51,'Informe de Taladros'!$E$25:$E$500,AI$24,'Informe de Taladros'!$N$25:$N$500,"LIBRE")</f>
        <v>0</v>
      </c>
      <c r="AJ51" s="83">
        <f>COUNTIFS('Informe de Taladros'!$R$25:$R$500,$B51,'Informe de Taladros'!$E$25:$E$500,AJ$24,'Informe de Taladros'!$N$25:$N$500,"LIBRE")</f>
        <v>0</v>
      </c>
      <c r="AK51" s="83">
        <f>COUNTIFS('Informe de Taladros'!$R$25:$R$500,$B51,'Informe de Taladros'!$E$25:$E$500,AK$24,'Informe de Taladros'!$N$25:$N$500,"LIBRE")</f>
        <v>0</v>
      </c>
      <c r="AL51" s="83">
        <f>COUNTIFS('Informe de Taladros'!$R$25:$R$500,$B51,'Informe de Taladros'!$E$25:$E$500,AL$24,'Informe de Taladros'!$N$25:$N$500,"LIBRE")</f>
        <v>1</v>
      </c>
      <c r="AM51" s="92">
        <f>COUNTIFS('Informe de Taladros'!$R$25:$R$500,$B51,'Informe de Taladros'!$N$25:$N$500,"LIBRE")</f>
        <v>1</v>
      </c>
      <c r="AN51" s="58"/>
      <c r="AO51" s="58"/>
      <c r="AP51" s="58"/>
      <c r="AQ51" s="58"/>
      <c r="AR51" s="58"/>
    </row>
    <row r="52" spans="2:44" s="45" customFormat="1" ht="21" customHeight="1">
      <c r="B52" s="194"/>
      <c r="C52" s="87" t="s">
        <v>425</v>
      </c>
      <c r="D52" s="74">
        <f>COUNTIFS('Informe de Taladros'!$R$25:$R$500,$B51,'Informe de Taladros'!$E$25:$E$500,D$24)</f>
        <v>0</v>
      </c>
      <c r="E52" s="74">
        <f>COUNTIFS('Informe de Taladros'!$R$25:$R$500,$B51,'Informe de Taladros'!$E$25:$E$500,E$24)</f>
        <v>0</v>
      </c>
      <c r="F52" s="74">
        <f>COUNTIFS('Informe de Taladros'!$R$25:$R$500,$B51,'Informe de Taladros'!$E$25:$E$500,F$24)</f>
        <v>0</v>
      </c>
      <c r="G52" s="74">
        <f>COUNTIFS('Informe de Taladros'!$R$25:$R$500,$B51,'Informe de Taladros'!$E$25:$E$500,G$24)</f>
        <v>0</v>
      </c>
      <c r="H52" s="74">
        <f>COUNTIFS('Informe de Taladros'!$R$25:$R$500,$B51,'Informe de Taladros'!$E$25:$E$500,H$24)</f>
        <v>0</v>
      </c>
      <c r="I52" s="74">
        <f>COUNTIFS('Informe de Taladros'!$R$25:$R$500,$B51,'Informe de Taladros'!$E$25:$E$500,I$24)</f>
        <v>0</v>
      </c>
      <c r="J52" s="74">
        <f>COUNTIFS('Informe de Taladros'!$R$25:$R$500,$B51,'Informe de Taladros'!$E$25:$E$500,J$24)</f>
        <v>0</v>
      </c>
      <c r="K52" s="74">
        <f>COUNTIFS('Informe de Taladros'!$R$25:$R$500,$B51,'Informe de Taladros'!$E$25:$E$500,K$24)</f>
        <v>0</v>
      </c>
      <c r="L52" s="74">
        <f>COUNTIFS('Informe de Taladros'!$R$25:$R$500,$B51,'Informe de Taladros'!$E$25:$E$500,L$24)</f>
        <v>0</v>
      </c>
      <c r="M52" s="74">
        <f>COUNTIFS('Informe de Taladros'!$R$25:$R$500,$B51,'Informe de Taladros'!$E$25:$E$500,M$24)</f>
        <v>0</v>
      </c>
      <c r="N52" s="74">
        <f>COUNTIFS('Informe de Taladros'!$R$25:$R$500,$B51,'Informe de Taladros'!$E$25:$E$500,N$24)</f>
        <v>0</v>
      </c>
      <c r="O52" s="74">
        <f>COUNTIFS('Informe de Taladros'!$R$25:$R$500,$B51,'Informe de Taladros'!$E$25:$E$500,O$24)</f>
        <v>0</v>
      </c>
      <c r="P52" s="74">
        <f>COUNTIFS('Informe de Taladros'!$R$25:$R$500,$B51,'Informe de Taladros'!$E$25:$E$500,P$24)</f>
        <v>0</v>
      </c>
      <c r="Q52" s="74">
        <f>COUNTIFS('Informe de Taladros'!$R$25:$R$500,$B51,'Informe de Taladros'!$E$25:$E$500,Q$24)</f>
        <v>1</v>
      </c>
      <c r="R52" s="74">
        <f>COUNTIFS('Informe de Taladros'!$R$25:$R$500,$B51,'Informe de Taladros'!$E$25:$E$500,R$24)</f>
        <v>0</v>
      </c>
      <c r="S52" s="74">
        <f>COUNTIFS('Informe de Taladros'!$R$25:$R$500,$B51,'Informe de Taladros'!$E$25:$E$500,S$24)</f>
        <v>0</v>
      </c>
      <c r="T52" s="74">
        <f>COUNTIFS('Informe de Taladros'!$R$25:$R$500,$B51,'Informe de Taladros'!$E$25:$E$500,T$24)</f>
        <v>1</v>
      </c>
      <c r="U52" s="74">
        <f>COUNTIFS('Informe de Taladros'!$R$25:$R$500,$B51,'Informe de Taladros'!$E$25:$E$500,U$24)</f>
        <v>0</v>
      </c>
      <c r="V52" s="74">
        <f>COUNTIFS('Informe de Taladros'!$R$25:$R$500,$B51,'Informe de Taladros'!$E$25:$E$500,V$24)</f>
        <v>0</v>
      </c>
      <c r="W52" s="74">
        <f>COUNTIFS('Informe de Taladros'!$R$25:$R$500,$B51,'Informe de Taladros'!$E$25:$E$500,W$24)</f>
        <v>0</v>
      </c>
      <c r="X52" s="74">
        <f>COUNTIFS('Informe de Taladros'!$R$25:$R$500,$B51,'Informe de Taladros'!$E$25:$E$500,X$24)</f>
        <v>0</v>
      </c>
      <c r="Y52" s="74">
        <f>COUNTIFS('Informe de Taladros'!$R$25:$R$500,$B51,'Informe de Taladros'!$E$25:$E$500,Y$24)</f>
        <v>0</v>
      </c>
      <c r="Z52" s="74">
        <f>COUNTIFS('Informe de Taladros'!$R$25:$R$500,$B51,'Informe de Taladros'!$E$25:$E$500,Z$24)</f>
        <v>0</v>
      </c>
      <c r="AA52" s="74">
        <f>COUNTIFS('Informe de Taladros'!$R$25:$R$500,$B51,'Informe de Taladros'!$E$25:$E$500,AA$24)</f>
        <v>0</v>
      </c>
      <c r="AB52" s="74">
        <f>COUNTIFS('Informe de Taladros'!$R$25:$R$500,$B51,'Informe de Taladros'!$E$25:$E$500,AB$24)</f>
        <v>0</v>
      </c>
      <c r="AC52" s="74">
        <f>COUNTIFS('Informe de Taladros'!$R$25:$R$500,$B51,'Informe de Taladros'!$E$25:$E$500,AC$24)</f>
        <v>1</v>
      </c>
      <c r="AD52" s="74">
        <f>COUNTIFS('Informe de Taladros'!$R$25:$R$500,$B51,'Informe de Taladros'!$E$25:$E$500,AD$24)</f>
        <v>0</v>
      </c>
      <c r="AE52" s="74">
        <f>COUNTIFS('Informe de Taladros'!$R$25:$R$500,$B51,'Informe de Taladros'!$E$25:$E$500,AE$24)</f>
        <v>0</v>
      </c>
      <c r="AF52" s="74">
        <f>COUNTIFS('Informe de Taladros'!$R$25:$R$500,$B51,'Informe de Taladros'!$E$25:$E$500,AF$24)</f>
        <v>0</v>
      </c>
      <c r="AG52" s="74">
        <f>COUNTIFS('Informe de Taladros'!$R$25:$R$500,$B51,'Informe de Taladros'!$E$25:$E$500,AG$24)</f>
        <v>0</v>
      </c>
      <c r="AH52" s="74">
        <f>COUNTIFS('Informe de Taladros'!$R$25:$R$500,$B51,'Informe de Taladros'!$E$25:$E$500,AH$24)</f>
        <v>0</v>
      </c>
      <c r="AI52" s="74">
        <f>COUNTIFS('Informe de Taladros'!$R$25:$R$500,$B51,'Informe de Taladros'!$E$25:$E$500,AI$24)</f>
        <v>0</v>
      </c>
      <c r="AJ52" s="74">
        <f>COUNTIFS('Informe de Taladros'!$R$25:$R$500,$B51,'Informe de Taladros'!$E$25:$E$500,AJ$24)</f>
        <v>0</v>
      </c>
      <c r="AK52" s="74">
        <f>COUNTIFS('Informe de Taladros'!$R$25:$R$500,$B51,'Informe de Taladros'!$E$25:$E$500,AK$24)</f>
        <v>0</v>
      </c>
      <c r="AL52" s="74">
        <f>COUNTIFS('Informe de Taladros'!$R$25:$R$500,$B51,'Informe de Taladros'!$E$25:$E$500,AL$24)</f>
        <v>1</v>
      </c>
      <c r="AM52" s="91">
        <f>COUNTIFS('Informe de Taladros'!$R$25:$R$500,$B51)</f>
        <v>4</v>
      </c>
      <c r="AN52" s="58"/>
      <c r="AO52" s="58"/>
      <c r="AP52" s="58"/>
      <c r="AQ52" s="58"/>
      <c r="AR52" s="58"/>
    </row>
    <row r="53" spans="2:44" s="45" customFormat="1" ht="21" customHeight="1">
      <c r="B53" s="193" t="s">
        <v>406</v>
      </c>
      <c r="C53" s="85" t="s">
        <v>423</v>
      </c>
      <c r="D53" s="83">
        <f>COUNTIFS('Informe de Taladros'!$R$25:$R$500,$B53,'Informe de Taladros'!$E$25:$E$500,D$24,'Informe de Taladros'!$N$25:$N$500,"LIBRE")</f>
        <v>0</v>
      </c>
      <c r="E53" s="83">
        <f>COUNTIFS('Informe de Taladros'!$R$25:$R$500,$B53,'Informe de Taladros'!$E$25:$E$500,E$24,'Informe de Taladros'!$N$25:$N$500,"LIBRE")</f>
        <v>0</v>
      </c>
      <c r="F53" s="83">
        <f>COUNTIFS('Informe de Taladros'!$R$25:$R$500,$B53,'Informe de Taladros'!$E$25:$E$500,F$24,'Informe de Taladros'!$N$25:$N$500,"LIBRE")</f>
        <v>0</v>
      </c>
      <c r="G53" s="83">
        <f>COUNTIFS('Informe de Taladros'!$R$25:$R$500,$B53,'Informe de Taladros'!$E$25:$E$500,G$24,'Informe de Taladros'!$N$25:$N$500,"LIBRE")</f>
        <v>0</v>
      </c>
      <c r="H53" s="83">
        <f>COUNTIFS('Informe de Taladros'!$R$25:$R$500,$B53,'Informe de Taladros'!$E$25:$E$500,H$24,'Informe de Taladros'!$N$25:$N$500,"LIBRE")</f>
        <v>0</v>
      </c>
      <c r="I53" s="83">
        <f>COUNTIFS('Informe de Taladros'!$R$25:$R$500,$B53,'Informe de Taladros'!$E$25:$E$500,I$24,'Informe de Taladros'!$N$25:$N$500,"LIBRE")</f>
        <v>0</v>
      </c>
      <c r="J53" s="83">
        <f>COUNTIFS('Informe de Taladros'!$R$25:$R$500,$B53,'Informe de Taladros'!$E$25:$E$500,J$24,'Informe de Taladros'!$N$25:$N$500,"LIBRE")</f>
        <v>0</v>
      </c>
      <c r="K53" s="83">
        <f>COUNTIFS('Informe de Taladros'!$R$25:$R$500,$B53,'Informe de Taladros'!$E$25:$E$500,K$24,'Informe de Taladros'!$N$25:$N$500,"LIBRE")</f>
        <v>0</v>
      </c>
      <c r="L53" s="83">
        <f>COUNTIFS('Informe de Taladros'!$R$25:$R$500,$B53,'Informe de Taladros'!$E$25:$E$500,L$24,'Informe de Taladros'!$N$25:$N$500,"LIBRE")</f>
        <v>0</v>
      </c>
      <c r="M53" s="83">
        <f>COUNTIFS('Informe de Taladros'!$R$25:$R$500,$B53,'Informe de Taladros'!$E$25:$E$500,M$24,'Informe de Taladros'!$N$25:$N$500,"LIBRE")</f>
        <v>0</v>
      </c>
      <c r="N53" s="83">
        <f>COUNTIFS('Informe de Taladros'!$R$25:$R$500,$B53,'Informe de Taladros'!$E$25:$E$500,N$24,'Informe de Taladros'!$N$25:$N$500,"LIBRE")</f>
        <v>0</v>
      </c>
      <c r="O53" s="83">
        <f>COUNTIFS('Informe de Taladros'!$R$25:$R$500,$B53,'Informe de Taladros'!$E$25:$E$500,O$24,'Informe de Taladros'!$N$25:$N$500,"LIBRE")</f>
        <v>0</v>
      </c>
      <c r="P53" s="83">
        <f>COUNTIFS('Informe de Taladros'!$R$25:$R$500,$B53,'Informe de Taladros'!$E$25:$E$500,P$24,'Informe de Taladros'!$N$25:$N$500,"LIBRE")</f>
        <v>0</v>
      </c>
      <c r="Q53" s="83">
        <f>COUNTIFS('Informe de Taladros'!$R$25:$R$500,$B53,'Informe de Taladros'!$E$25:$E$500,Q$24,'Informe de Taladros'!$N$25:$N$500,"LIBRE")</f>
        <v>0</v>
      </c>
      <c r="R53" s="83">
        <f>COUNTIFS('Informe de Taladros'!$R$25:$R$500,$B53,'Informe de Taladros'!$E$25:$E$500,R$24,'Informe de Taladros'!$N$25:$N$500,"LIBRE")</f>
        <v>0</v>
      </c>
      <c r="S53" s="83">
        <f>COUNTIFS('Informe de Taladros'!$R$25:$R$500,$B53,'Informe de Taladros'!$E$25:$E$500,S$24,'Informe de Taladros'!$N$25:$N$500,"LIBRE")</f>
        <v>0</v>
      </c>
      <c r="T53" s="83">
        <f>COUNTIFS('Informe de Taladros'!$R$25:$R$500,$B53,'Informe de Taladros'!$E$25:$E$500,T$24,'Informe de Taladros'!$N$25:$N$500,"LIBRE")</f>
        <v>0</v>
      </c>
      <c r="U53" s="83">
        <f>COUNTIFS('Informe de Taladros'!$R$25:$R$500,$B53,'Informe de Taladros'!$E$25:$E$500,U$24,'Informe de Taladros'!$N$25:$N$500,"LIBRE")</f>
        <v>0</v>
      </c>
      <c r="V53" s="83">
        <f>COUNTIFS('Informe de Taladros'!$R$25:$R$500,$B53,'Informe de Taladros'!$E$25:$E$500,V$24,'Informe de Taladros'!$N$25:$N$500,"LIBRE")</f>
        <v>0</v>
      </c>
      <c r="W53" s="83">
        <f>COUNTIFS('Informe de Taladros'!$R$25:$R$500,$B53,'Informe de Taladros'!$E$25:$E$500,W$24,'Informe de Taladros'!$N$25:$N$500,"LIBRE")</f>
        <v>0</v>
      </c>
      <c r="X53" s="83">
        <f>COUNTIFS('Informe de Taladros'!$R$25:$R$500,$B53,'Informe de Taladros'!$E$25:$E$500,X$24,'Informe de Taladros'!$N$25:$N$500,"LIBRE")</f>
        <v>0</v>
      </c>
      <c r="Y53" s="83">
        <f>COUNTIFS('Informe de Taladros'!$R$25:$R$500,$B53,'Informe de Taladros'!$E$25:$E$500,Y$24,'Informe de Taladros'!$N$25:$N$500,"LIBRE")</f>
        <v>0</v>
      </c>
      <c r="Z53" s="83">
        <f>COUNTIFS('Informe de Taladros'!$R$25:$R$500,$B53,'Informe de Taladros'!$E$25:$E$500,Z$24,'Informe de Taladros'!$N$25:$N$500,"LIBRE")</f>
        <v>0</v>
      </c>
      <c r="AA53" s="83">
        <f>COUNTIFS('Informe de Taladros'!$R$25:$R$500,$B53,'Informe de Taladros'!$E$25:$E$500,AA$24,'Informe de Taladros'!$N$25:$N$500,"LIBRE")</f>
        <v>0</v>
      </c>
      <c r="AB53" s="83">
        <f>COUNTIFS('Informe de Taladros'!$R$25:$R$500,$B53,'Informe de Taladros'!$E$25:$E$500,AB$24,'Informe de Taladros'!$N$25:$N$500,"LIBRE")</f>
        <v>0</v>
      </c>
      <c r="AC53" s="83">
        <f>COUNTIFS('Informe de Taladros'!$R$25:$R$500,$B53,'Informe de Taladros'!$E$25:$E$500,AC$24,'Informe de Taladros'!$N$25:$N$500,"LIBRE")</f>
        <v>0</v>
      </c>
      <c r="AD53" s="83">
        <f>COUNTIFS('Informe de Taladros'!$R$25:$R$500,$B53,'Informe de Taladros'!$E$25:$E$500,AD$24,'Informe de Taladros'!$N$25:$N$500,"LIBRE")</f>
        <v>0</v>
      </c>
      <c r="AE53" s="83">
        <f>COUNTIFS('Informe de Taladros'!$R$25:$R$500,$B53,'Informe de Taladros'!$E$25:$E$500,AE$24,'Informe de Taladros'!$N$25:$N$500,"LIBRE")</f>
        <v>0</v>
      </c>
      <c r="AF53" s="83">
        <f>COUNTIFS('Informe de Taladros'!$R$25:$R$500,$B53,'Informe de Taladros'!$E$25:$E$500,AF$24,'Informe de Taladros'!$N$25:$N$500,"LIBRE")</f>
        <v>0</v>
      </c>
      <c r="AG53" s="83">
        <f>COUNTIFS('Informe de Taladros'!$R$25:$R$500,$B53,'Informe de Taladros'!$E$25:$E$500,AG$24,'Informe de Taladros'!$N$25:$N$500,"LIBRE")</f>
        <v>0</v>
      </c>
      <c r="AH53" s="83">
        <f>COUNTIFS('Informe de Taladros'!$R$25:$R$500,$B53,'Informe de Taladros'!$E$25:$E$500,AH$24,'Informe de Taladros'!$N$25:$N$500,"LIBRE")</f>
        <v>0</v>
      </c>
      <c r="AI53" s="83">
        <f>COUNTIFS('Informe de Taladros'!$R$25:$R$500,$B53,'Informe de Taladros'!$E$25:$E$500,AI$24,'Informe de Taladros'!$N$25:$N$500,"LIBRE")</f>
        <v>0</v>
      </c>
      <c r="AJ53" s="83">
        <f>COUNTIFS('Informe de Taladros'!$R$25:$R$500,$B53,'Informe de Taladros'!$E$25:$E$500,AJ$24,'Informe de Taladros'!$N$25:$N$500,"LIBRE")</f>
        <v>0</v>
      </c>
      <c r="AK53" s="83">
        <f>COUNTIFS('Informe de Taladros'!$R$25:$R$500,$B53,'Informe de Taladros'!$E$25:$E$500,AK$24,'Informe de Taladros'!$N$25:$N$500,"LIBRE")</f>
        <v>0</v>
      </c>
      <c r="AL53" s="83">
        <f>COUNTIFS('Informe de Taladros'!$R$25:$R$500,$B53,'Informe de Taladros'!$E$25:$E$500,AL$24,'Informe de Taladros'!$N$25:$N$500,"LIBRE")</f>
        <v>3</v>
      </c>
      <c r="AM53" s="92">
        <f>COUNTIFS('Informe de Taladros'!$R$25:$R$500,$B53,'Informe de Taladros'!$N$25:$N$500,"LIBRE")</f>
        <v>3</v>
      </c>
      <c r="AN53" s="58"/>
      <c r="AO53" s="58"/>
      <c r="AP53" s="58"/>
      <c r="AQ53" s="58"/>
      <c r="AR53" s="58"/>
    </row>
    <row r="54" spans="2:44" s="45" customFormat="1" ht="21" customHeight="1">
      <c r="B54" s="194"/>
      <c r="C54" s="87" t="s">
        <v>425</v>
      </c>
      <c r="D54" s="74">
        <f>COUNTIFS('Informe de Taladros'!$R$25:$R$500,$B53,'Informe de Taladros'!$E$25:$E$500,D$24)</f>
        <v>0</v>
      </c>
      <c r="E54" s="74">
        <f>COUNTIFS('Informe de Taladros'!$R$25:$R$500,$B53,'Informe de Taladros'!$E$25:$E$500,E$24)</f>
        <v>0</v>
      </c>
      <c r="F54" s="74">
        <f>COUNTIFS('Informe de Taladros'!$R$25:$R$500,$B53,'Informe de Taladros'!$E$25:$E$500,F$24)</f>
        <v>0</v>
      </c>
      <c r="G54" s="74">
        <f>COUNTIFS('Informe de Taladros'!$R$25:$R$500,$B53,'Informe de Taladros'!$E$25:$E$500,G$24)</f>
        <v>0</v>
      </c>
      <c r="H54" s="74">
        <f>COUNTIFS('Informe de Taladros'!$R$25:$R$500,$B53,'Informe de Taladros'!$E$25:$E$500,H$24)</f>
        <v>0</v>
      </c>
      <c r="I54" s="74">
        <f>COUNTIFS('Informe de Taladros'!$R$25:$R$500,$B53,'Informe de Taladros'!$E$25:$E$500,I$24)</f>
        <v>0</v>
      </c>
      <c r="J54" s="74">
        <f>COUNTIFS('Informe de Taladros'!$R$25:$R$500,$B53,'Informe de Taladros'!$E$25:$E$500,J$24)</f>
        <v>0</v>
      </c>
      <c r="K54" s="74">
        <f>COUNTIFS('Informe de Taladros'!$R$25:$R$500,$B53,'Informe de Taladros'!$E$25:$E$500,K$24)</f>
        <v>0</v>
      </c>
      <c r="L54" s="74">
        <f>COUNTIFS('Informe de Taladros'!$R$25:$R$500,$B53,'Informe de Taladros'!$E$25:$E$500,L$24)</f>
        <v>0</v>
      </c>
      <c r="M54" s="74">
        <f>COUNTIFS('Informe de Taladros'!$R$25:$R$500,$B53,'Informe de Taladros'!$E$25:$E$500,M$24)</f>
        <v>0</v>
      </c>
      <c r="N54" s="74">
        <f>COUNTIFS('Informe de Taladros'!$R$25:$R$500,$B53,'Informe de Taladros'!$E$25:$E$500,N$24)</f>
        <v>0</v>
      </c>
      <c r="O54" s="74">
        <f>COUNTIFS('Informe de Taladros'!$R$25:$R$500,$B53,'Informe de Taladros'!$E$25:$E$500,O$24)</f>
        <v>0</v>
      </c>
      <c r="P54" s="74">
        <f>COUNTIFS('Informe de Taladros'!$R$25:$R$500,$B53,'Informe de Taladros'!$E$25:$E$500,P$24)</f>
        <v>0</v>
      </c>
      <c r="Q54" s="74">
        <f>COUNTIFS('Informe de Taladros'!$R$25:$R$500,$B53,'Informe de Taladros'!$E$25:$E$500,Q$24)</f>
        <v>0</v>
      </c>
      <c r="R54" s="74">
        <f>COUNTIFS('Informe de Taladros'!$R$25:$R$500,$B53,'Informe de Taladros'!$E$25:$E$500,R$24)</f>
        <v>0</v>
      </c>
      <c r="S54" s="74">
        <f>COUNTIFS('Informe de Taladros'!$R$25:$R$500,$B53,'Informe de Taladros'!$E$25:$E$500,S$24)</f>
        <v>0</v>
      </c>
      <c r="T54" s="74">
        <f>COUNTIFS('Informe de Taladros'!$R$25:$R$500,$B53,'Informe de Taladros'!$E$25:$E$500,T$24)</f>
        <v>0</v>
      </c>
      <c r="U54" s="74">
        <f>COUNTIFS('Informe de Taladros'!$R$25:$R$500,$B53,'Informe de Taladros'!$E$25:$E$500,U$24)</f>
        <v>0</v>
      </c>
      <c r="V54" s="74">
        <f>COUNTIFS('Informe de Taladros'!$R$25:$R$500,$B53,'Informe de Taladros'!$E$25:$E$500,V$24)</f>
        <v>0</v>
      </c>
      <c r="W54" s="74">
        <f>COUNTIFS('Informe de Taladros'!$R$25:$R$500,$B53,'Informe de Taladros'!$E$25:$E$500,W$24)</f>
        <v>0</v>
      </c>
      <c r="X54" s="74">
        <f>COUNTIFS('Informe de Taladros'!$R$25:$R$500,$B53,'Informe de Taladros'!$E$25:$E$500,X$24)</f>
        <v>0</v>
      </c>
      <c r="Y54" s="74">
        <f>COUNTIFS('Informe de Taladros'!$R$25:$R$500,$B53,'Informe de Taladros'!$E$25:$E$500,Y$24)</f>
        <v>0</v>
      </c>
      <c r="Z54" s="74">
        <f>COUNTIFS('Informe de Taladros'!$R$25:$R$500,$B53,'Informe de Taladros'!$E$25:$E$500,Z$24)</f>
        <v>0</v>
      </c>
      <c r="AA54" s="74">
        <f>COUNTIFS('Informe de Taladros'!$R$25:$R$500,$B53,'Informe de Taladros'!$E$25:$E$500,AA$24)</f>
        <v>0</v>
      </c>
      <c r="AB54" s="74">
        <f>COUNTIFS('Informe de Taladros'!$R$25:$R$500,$B53,'Informe de Taladros'!$E$25:$E$500,AB$24)</f>
        <v>0</v>
      </c>
      <c r="AC54" s="74">
        <f>COUNTIFS('Informe de Taladros'!$R$25:$R$500,$B53,'Informe de Taladros'!$E$25:$E$500,AC$24)</f>
        <v>0</v>
      </c>
      <c r="AD54" s="74">
        <f>COUNTIFS('Informe de Taladros'!$R$25:$R$500,$B53,'Informe de Taladros'!$E$25:$E$500,AD$24)</f>
        <v>0</v>
      </c>
      <c r="AE54" s="74">
        <f>COUNTIFS('Informe de Taladros'!$R$25:$R$500,$B53,'Informe de Taladros'!$E$25:$E$500,AE$24)</f>
        <v>0</v>
      </c>
      <c r="AF54" s="74">
        <f>COUNTIFS('Informe de Taladros'!$R$25:$R$500,$B53,'Informe de Taladros'!$E$25:$E$500,AF$24)</f>
        <v>0</v>
      </c>
      <c r="AG54" s="74">
        <f>COUNTIFS('Informe de Taladros'!$R$25:$R$500,$B53,'Informe de Taladros'!$E$25:$E$500,AG$24)</f>
        <v>0</v>
      </c>
      <c r="AH54" s="74">
        <f>COUNTIFS('Informe de Taladros'!$R$25:$R$500,$B53,'Informe de Taladros'!$E$25:$E$500,AH$24)</f>
        <v>0</v>
      </c>
      <c r="AI54" s="74">
        <f>COUNTIFS('Informe de Taladros'!$R$25:$R$500,$B53,'Informe de Taladros'!$E$25:$E$500,AI$24)</f>
        <v>0</v>
      </c>
      <c r="AJ54" s="74">
        <f>COUNTIFS('Informe de Taladros'!$R$25:$R$500,$B53,'Informe de Taladros'!$E$25:$E$500,AJ$24)</f>
        <v>0</v>
      </c>
      <c r="AK54" s="74">
        <f>COUNTIFS('Informe de Taladros'!$R$25:$R$500,$B53,'Informe de Taladros'!$E$25:$E$500,AK$24)</f>
        <v>0</v>
      </c>
      <c r="AL54" s="74">
        <f>COUNTIFS('Informe de Taladros'!$R$25:$R$500,$B53,'Informe de Taladros'!$E$25:$E$500,AL$24)</f>
        <v>3</v>
      </c>
      <c r="AM54" s="91">
        <f>COUNTIFS('Informe de Taladros'!$R$25:$R$500,$B53)</f>
        <v>3</v>
      </c>
      <c r="AN54" s="58"/>
      <c r="AO54" s="58"/>
      <c r="AP54" s="58"/>
      <c r="AQ54" s="58"/>
      <c r="AR54" s="58"/>
    </row>
    <row r="55" spans="2:44" s="45" customFormat="1" ht="21" customHeight="1">
      <c r="B55" s="193" t="s">
        <v>305</v>
      </c>
      <c r="C55" s="85" t="s">
        <v>423</v>
      </c>
      <c r="D55" s="83">
        <f>COUNTIFS('Informe de Taladros'!$R$25:$R$500,$B55,'Informe de Taladros'!$E$25:$E$500,D$24,'Informe de Taladros'!$N$25:$N$500,"LIBRE")</f>
        <v>0</v>
      </c>
      <c r="E55" s="83">
        <f>COUNTIFS('Informe de Taladros'!$R$25:$R$500,$B55,'Informe de Taladros'!$E$25:$E$500,E$24,'Informe de Taladros'!$N$25:$N$500,"LIBRE")</f>
        <v>0</v>
      </c>
      <c r="F55" s="83">
        <f>COUNTIFS('Informe de Taladros'!$R$25:$R$500,$B55,'Informe de Taladros'!$E$25:$E$500,F$24,'Informe de Taladros'!$N$25:$N$500,"LIBRE")</f>
        <v>0</v>
      </c>
      <c r="G55" s="83">
        <f>COUNTIFS('Informe de Taladros'!$R$25:$R$500,$B55,'Informe de Taladros'!$E$25:$E$500,G$24,'Informe de Taladros'!$N$25:$N$500,"LIBRE")</f>
        <v>0</v>
      </c>
      <c r="H55" s="83">
        <f>COUNTIFS('Informe de Taladros'!$R$25:$R$500,$B55,'Informe de Taladros'!$E$25:$E$500,H$24,'Informe de Taladros'!$N$25:$N$500,"LIBRE")</f>
        <v>0</v>
      </c>
      <c r="I55" s="83">
        <f>COUNTIFS('Informe de Taladros'!$R$25:$R$500,$B55,'Informe de Taladros'!$E$25:$E$500,I$24,'Informe de Taladros'!$N$25:$N$500,"LIBRE")</f>
        <v>0</v>
      </c>
      <c r="J55" s="83">
        <f>COUNTIFS('Informe de Taladros'!$R$25:$R$500,$B55,'Informe de Taladros'!$E$25:$E$500,J$24,'Informe de Taladros'!$N$25:$N$500,"LIBRE")</f>
        <v>0</v>
      </c>
      <c r="K55" s="83">
        <f>COUNTIFS('Informe de Taladros'!$R$25:$R$500,$B55,'Informe de Taladros'!$E$25:$E$500,K$24,'Informe de Taladros'!$N$25:$N$500,"LIBRE")</f>
        <v>0</v>
      </c>
      <c r="L55" s="83">
        <f>COUNTIFS('Informe de Taladros'!$R$25:$R$500,$B55,'Informe de Taladros'!$E$25:$E$500,L$24,'Informe de Taladros'!$N$25:$N$500,"LIBRE")</f>
        <v>0</v>
      </c>
      <c r="M55" s="83">
        <f>COUNTIFS('Informe de Taladros'!$R$25:$R$500,$B55,'Informe de Taladros'!$E$25:$E$500,M$24,'Informe de Taladros'!$N$25:$N$500,"LIBRE")</f>
        <v>0</v>
      </c>
      <c r="N55" s="83">
        <f>COUNTIFS('Informe de Taladros'!$R$25:$R$500,$B55,'Informe de Taladros'!$E$25:$E$500,N$24,'Informe de Taladros'!$N$25:$N$500,"LIBRE")</f>
        <v>0</v>
      </c>
      <c r="O55" s="83">
        <f>COUNTIFS('Informe de Taladros'!$R$25:$R$500,$B55,'Informe de Taladros'!$E$25:$E$500,O$24,'Informe de Taladros'!$N$25:$N$500,"LIBRE")</f>
        <v>0</v>
      </c>
      <c r="P55" s="83">
        <f>COUNTIFS('Informe de Taladros'!$R$25:$R$500,$B55,'Informe de Taladros'!$E$25:$E$500,P$24,'Informe de Taladros'!$N$25:$N$500,"LIBRE")</f>
        <v>0</v>
      </c>
      <c r="Q55" s="83">
        <f>COUNTIFS('Informe de Taladros'!$R$25:$R$500,$B55,'Informe de Taladros'!$E$25:$E$500,Q$24,'Informe de Taladros'!$N$25:$N$500,"LIBRE")</f>
        <v>0</v>
      </c>
      <c r="R55" s="83">
        <f>COUNTIFS('Informe de Taladros'!$R$25:$R$500,$B55,'Informe de Taladros'!$E$25:$E$500,R$24,'Informe de Taladros'!$N$25:$N$500,"LIBRE")</f>
        <v>0</v>
      </c>
      <c r="S55" s="83">
        <f>COUNTIFS('Informe de Taladros'!$R$25:$R$500,$B55,'Informe de Taladros'!$E$25:$E$500,S$24,'Informe de Taladros'!$N$25:$N$500,"LIBRE")</f>
        <v>0</v>
      </c>
      <c r="T55" s="83">
        <f>COUNTIFS('Informe de Taladros'!$R$25:$R$500,$B55,'Informe de Taladros'!$E$25:$E$500,T$24,'Informe de Taladros'!$N$25:$N$500,"LIBRE")</f>
        <v>2</v>
      </c>
      <c r="U55" s="83">
        <f>COUNTIFS('Informe de Taladros'!$R$25:$R$500,$B55,'Informe de Taladros'!$E$25:$E$500,U$24,'Informe de Taladros'!$N$25:$N$500,"LIBRE")</f>
        <v>0</v>
      </c>
      <c r="V55" s="83">
        <f>COUNTIFS('Informe de Taladros'!$R$25:$R$500,$B55,'Informe de Taladros'!$E$25:$E$500,V$24,'Informe de Taladros'!$N$25:$N$500,"LIBRE")</f>
        <v>0</v>
      </c>
      <c r="W55" s="83">
        <f>COUNTIFS('Informe de Taladros'!$R$25:$R$500,$B55,'Informe de Taladros'!$E$25:$E$500,W$24,'Informe de Taladros'!$N$25:$N$500,"LIBRE")</f>
        <v>0</v>
      </c>
      <c r="X55" s="83">
        <f>COUNTIFS('Informe de Taladros'!$R$25:$R$500,$B55,'Informe de Taladros'!$E$25:$E$500,X$24,'Informe de Taladros'!$N$25:$N$500,"LIBRE")</f>
        <v>0</v>
      </c>
      <c r="Y55" s="83">
        <f>COUNTIFS('Informe de Taladros'!$R$25:$R$500,$B55,'Informe de Taladros'!$E$25:$E$500,Y$24,'Informe de Taladros'!$N$25:$N$500,"LIBRE")</f>
        <v>0</v>
      </c>
      <c r="Z55" s="83">
        <f>COUNTIFS('Informe de Taladros'!$R$25:$R$500,$B55,'Informe de Taladros'!$E$25:$E$500,Z$24,'Informe de Taladros'!$N$25:$N$500,"LIBRE")</f>
        <v>0</v>
      </c>
      <c r="AA55" s="83">
        <f>COUNTIFS('Informe de Taladros'!$R$25:$R$500,$B55,'Informe de Taladros'!$E$25:$E$500,AA$24,'Informe de Taladros'!$N$25:$N$500,"LIBRE")</f>
        <v>0</v>
      </c>
      <c r="AB55" s="83">
        <f>COUNTIFS('Informe de Taladros'!$R$25:$R$500,$B55,'Informe de Taladros'!$E$25:$E$500,AB$24,'Informe de Taladros'!$N$25:$N$500,"LIBRE")</f>
        <v>0</v>
      </c>
      <c r="AC55" s="83">
        <f>COUNTIFS('Informe de Taladros'!$R$25:$R$500,$B55,'Informe de Taladros'!$E$25:$E$500,AC$24,'Informe de Taladros'!$N$25:$N$500,"LIBRE")</f>
        <v>1</v>
      </c>
      <c r="AD55" s="83">
        <f>COUNTIFS('Informe de Taladros'!$R$25:$R$500,$B55,'Informe de Taladros'!$E$25:$E$500,AD$24,'Informe de Taladros'!$N$25:$N$500,"LIBRE")</f>
        <v>1</v>
      </c>
      <c r="AE55" s="83">
        <f>COUNTIFS('Informe de Taladros'!$R$25:$R$500,$B55,'Informe de Taladros'!$E$25:$E$500,AE$24,'Informe de Taladros'!$N$25:$N$500,"LIBRE")</f>
        <v>0</v>
      </c>
      <c r="AF55" s="83">
        <f>COUNTIFS('Informe de Taladros'!$R$25:$R$500,$B55,'Informe de Taladros'!$E$25:$E$500,AF$24,'Informe de Taladros'!$N$25:$N$500,"LIBRE")</f>
        <v>0</v>
      </c>
      <c r="AG55" s="83">
        <f>COUNTIFS('Informe de Taladros'!$R$25:$R$500,$B55,'Informe de Taladros'!$E$25:$E$500,AG$24,'Informe de Taladros'!$N$25:$N$500,"LIBRE")</f>
        <v>0</v>
      </c>
      <c r="AH55" s="83">
        <f>COUNTIFS('Informe de Taladros'!$R$25:$R$500,$B55,'Informe de Taladros'!$E$25:$E$500,AH$24,'Informe de Taladros'!$N$25:$N$500,"LIBRE")</f>
        <v>0</v>
      </c>
      <c r="AI55" s="83">
        <f>COUNTIFS('Informe de Taladros'!$R$25:$R$500,$B55,'Informe de Taladros'!$E$25:$E$500,AI$24,'Informe de Taladros'!$N$25:$N$500,"LIBRE")</f>
        <v>0</v>
      </c>
      <c r="AJ55" s="83">
        <f>COUNTIFS('Informe de Taladros'!$R$25:$R$500,$B55,'Informe de Taladros'!$E$25:$E$500,AJ$24,'Informe de Taladros'!$N$25:$N$500,"LIBRE")</f>
        <v>0</v>
      </c>
      <c r="AK55" s="83">
        <f>COUNTIFS('Informe de Taladros'!$R$25:$R$500,$B55,'Informe de Taladros'!$E$25:$E$500,AK$24,'Informe de Taladros'!$N$25:$N$500,"LIBRE")</f>
        <v>0</v>
      </c>
      <c r="AL55" s="83">
        <f>COUNTIFS('Informe de Taladros'!$R$25:$R$500,$B55,'Informe de Taladros'!$E$25:$E$500,AL$24,'Informe de Taladros'!$N$25:$N$500,"LIBRE")</f>
        <v>0</v>
      </c>
      <c r="AM55" s="92">
        <f>COUNTIFS('Informe de Taladros'!$R$25:$R$500,$B55,'Informe de Taladros'!$N$25:$N$500,"LIBRE")</f>
        <v>4</v>
      </c>
      <c r="AN55" s="58"/>
      <c r="AO55" s="58"/>
      <c r="AP55" s="58"/>
      <c r="AQ55" s="58"/>
      <c r="AR55" s="58"/>
    </row>
    <row r="56" spans="2:44" s="45" customFormat="1" ht="21" customHeight="1">
      <c r="B56" s="194"/>
      <c r="C56" s="87" t="s">
        <v>425</v>
      </c>
      <c r="D56" s="74">
        <f>COUNTIFS('Informe de Taladros'!$R$25:$R$500,$B55,'Informe de Taladros'!$E$25:$E$500,D$24)</f>
        <v>0</v>
      </c>
      <c r="E56" s="74">
        <f>COUNTIFS('Informe de Taladros'!$R$25:$R$500,$B55,'Informe de Taladros'!$E$25:$E$500,E$24)</f>
        <v>0</v>
      </c>
      <c r="F56" s="74">
        <f>COUNTIFS('Informe de Taladros'!$R$25:$R$500,$B55,'Informe de Taladros'!$E$25:$E$500,F$24)</f>
        <v>0</v>
      </c>
      <c r="G56" s="74">
        <f>COUNTIFS('Informe de Taladros'!$R$25:$R$500,$B55,'Informe de Taladros'!$E$25:$E$500,G$24)</f>
        <v>0</v>
      </c>
      <c r="H56" s="74">
        <f>COUNTIFS('Informe de Taladros'!$R$25:$R$500,$B55,'Informe de Taladros'!$E$25:$E$500,H$24)</f>
        <v>0</v>
      </c>
      <c r="I56" s="74">
        <f>COUNTIFS('Informe de Taladros'!$R$25:$R$500,$B55,'Informe de Taladros'!$E$25:$E$500,I$24)</f>
        <v>0</v>
      </c>
      <c r="J56" s="74">
        <f>COUNTIFS('Informe de Taladros'!$R$25:$R$500,$B55,'Informe de Taladros'!$E$25:$E$500,J$24)</f>
        <v>0</v>
      </c>
      <c r="K56" s="74">
        <f>COUNTIFS('Informe de Taladros'!$R$25:$R$500,$B55,'Informe de Taladros'!$E$25:$E$500,K$24)</f>
        <v>0</v>
      </c>
      <c r="L56" s="74">
        <f>COUNTIFS('Informe de Taladros'!$R$25:$R$500,$B55,'Informe de Taladros'!$E$25:$E$500,L$24)</f>
        <v>0</v>
      </c>
      <c r="M56" s="74">
        <f>COUNTIFS('Informe de Taladros'!$R$25:$R$500,$B55,'Informe de Taladros'!$E$25:$E$500,M$24)</f>
        <v>0</v>
      </c>
      <c r="N56" s="74">
        <f>COUNTIFS('Informe de Taladros'!$R$25:$R$500,$B55,'Informe de Taladros'!$E$25:$E$500,N$24)</f>
        <v>0</v>
      </c>
      <c r="O56" s="74">
        <f>COUNTIFS('Informe de Taladros'!$R$25:$R$500,$B55,'Informe de Taladros'!$E$25:$E$500,O$24)</f>
        <v>0</v>
      </c>
      <c r="P56" s="74">
        <f>COUNTIFS('Informe de Taladros'!$R$25:$R$500,$B55,'Informe de Taladros'!$E$25:$E$500,P$24)</f>
        <v>0</v>
      </c>
      <c r="Q56" s="74">
        <f>COUNTIFS('Informe de Taladros'!$R$25:$R$500,$B55,'Informe de Taladros'!$E$25:$E$500,Q$24)</f>
        <v>0</v>
      </c>
      <c r="R56" s="74">
        <f>COUNTIFS('Informe de Taladros'!$R$25:$R$500,$B55,'Informe de Taladros'!$E$25:$E$500,R$24)</f>
        <v>0</v>
      </c>
      <c r="S56" s="74">
        <f>COUNTIFS('Informe de Taladros'!$R$25:$R$500,$B55,'Informe de Taladros'!$E$25:$E$500,S$24)</f>
        <v>0</v>
      </c>
      <c r="T56" s="74">
        <f>COUNTIFS('Informe de Taladros'!$R$25:$R$500,$B55,'Informe de Taladros'!$E$25:$E$500,T$24)</f>
        <v>5</v>
      </c>
      <c r="U56" s="74">
        <f>COUNTIFS('Informe de Taladros'!$R$25:$R$500,$B55,'Informe de Taladros'!$E$25:$E$500,U$24)</f>
        <v>1</v>
      </c>
      <c r="V56" s="74">
        <f>COUNTIFS('Informe de Taladros'!$R$25:$R$500,$B55,'Informe de Taladros'!$E$25:$E$500,V$24)</f>
        <v>0</v>
      </c>
      <c r="W56" s="74">
        <f>COUNTIFS('Informe de Taladros'!$R$25:$R$500,$B55,'Informe de Taladros'!$E$25:$E$500,W$24)</f>
        <v>0</v>
      </c>
      <c r="X56" s="74">
        <f>COUNTIFS('Informe de Taladros'!$R$25:$R$500,$B55,'Informe de Taladros'!$E$25:$E$500,X$24)</f>
        <v>0</v>
      </c>
      <c r="Y56" s="74">
        <f>COUNTIFS('Informe de Taladros'!$R$25:$R$500,$B55,'Informe de Taladros'!$E$25:$E$500,Y$24)</f>
        <v>0</v>
      </c>
      <c r="Z56" s="74">
        <f>COUNTIFS('Informe de Taladros'!$R$25:$R$500,$B55,'Informe de Taladros'!$E$25:$E$500,Z$24)</f>
        <v>0</v>
      </c>
      <c r="AA56" s="74">
        <f>COUNTIFS('Informe de Taladros'!$R$25:$R$500,$B55,'Informe de Taladros'!$E$25:$E$500,AA$24)</f>
        <v>0</v>
      </c>
      <c r="AB56" s="74">
        <f>COUNTIFS('Informe de Taladros'!$R$25:$R$500,$B55,'Informe de Taladros'!$E$25:$E$500,AB$24)</f>
        <v>0</v>
      </c>
      <c r="AC56" s="74">
        <f>COUNTIFS('Informe de Taladros'!$R$25:$R$500,$B55,'Informe de Taladros'!$E$25:$E$500,AC$24)</f>
        <v>1</v>
      </c>
      <c r="AD56" s="74">
        <f>COUNTIFS('Informe de Taladros'!$R$25:$R$500,$B55,'Informe de Taladros'!$E$25:$E$500,AD$24)</f>
        <v>1</v>
      </c>
      <c r="AE56" s="74">
        <f>COUNTIFS('Informe de Taladros'!$R$25:$R$500,$B55,'Informe de Taladros'!$E$25:$E$500,AE$24)</f>
        <v>0</v>
      </c>
      <c r="AF56" s="74">
        <f>COUNTIFS('Informe de Taladros'!$R$25:$R$500,$B55,'Informe de Taladros'!$E$25:$E$500,AF$24)</f>
        <v>0</v>
      </c>
      <c r="AG56" s="74">
        <f>COUNTIFS('Informe de Taladros'!$R$25:$R$500,$B55,'Informe de Taladros'!$E$25:$E$500,AG$24)</f>
        <v>0</v>
      </c>
      <c r="AH56" s="74">
        <f>COUNTIFS('Informe de Taladros'!$R$25:$R$500,$B55,'Informe de Taladros'!$E$25:$E$500,AH$24)</f>
        <v>0</v>
      </c>
      <c r="AI56" s="74">
        <f>COUNTIFS('Informe de Taladros'!$R$25:$R$500,$B55,'Informe de Taladros'!$E$25:$E$500,AI$24)</f>
        <v>0</v>
      </c>
      <c r="AJ56" s="74">
        <f>COUNTIFS('Informe de Taladros'!$R$25:$R$500,$B55,'Informe de Taladros'!$E$25:$E$500,AJ$24)</f>
        <v>0</v>
      </c>
      <c r="AK56" s="74">
        <f>COUNTIFS('Informe de Taladros'!$R$25:$R$500,$B55,'Informe de Taladros'!$E$25:$E$500,AK$24)</f>
        <v>0</v>
      </c>
      <c r="AL56" s="74">
        <f>COUNTIFS('Informe de Taladros'!$R$25:$R$500,$B55,'Informe de Taladros'!$E$25:$E$500,AL$24)</f>
        <v>0</v>
      </c>
      <c r="AM56" s="91">
        <f>COUNTIFS('Informe de Taladros'!$R$25:$R$500,$B55)</f>
        <v>8</v>
      </c>
      <c r="AN56" s="58"/>
      <c r="AO56" s="58"/>
      <c r="AP56" s="58"/>
      <c r="AQ56" s="58"/>
      <c r="AR56" s="58"/>
    </row>
    <row r="57" spans="2:44" s="45" customFormat="1" ht="21" customHeight="1">
      <c r="B57" s="193" t="s">
        <v>294</v>
      </c>
      <c r="C57" s="85" t="s">
        <v>423</v>
      </c>
      <c r="D57" s="83">
        <f>COUNTIFS('Informe de Taladros'!$R$25:$R$500,$B57,'Informe de Taladros'!$E$25:$E$500,D$24,'Informe de Taladros'!$N$25:$N$500,"LIBRE")</f>
        <v>0</v>
      </c>
      <c r="E57" s="83">
        <f>COUNTIFS('Informe de Taladros'!$R$25:$R$500,$B57,'Informe de Taladros'!$E$25:$E$500,E$24,'Informe de Taladros'!$N$25:$N$500,"LIBRE")</f>
        <v>0</v>
      </c>
      <c r="F57" s="83">
        <f>COUNTIFS('Informe de Taladros'!$R$25:$R$500,$B57,'Informe de Taladros'!$E$25:$E$500,F$24,'Informe de Taladros'!$N$25:$N$500,"LIBRE")</f>
        <v>0</v>
      </c>
      <c r="G57" s="83">
        <f>COUNTIFS('Informe de Taladros'!$R$25:$R$500,$B57,'Informe de Taladros'!$E$25:$E$500,G$24,'Informe de Taladros'!$N$25:$N$500,"LIBRE")</f>
        <v>0</v>
      </c>
      <c r="H57" s="83">
        <f>COUNTIFS('Informe de Taladros'!$R$25:$R$500,$B57,'Informe de Taladros'!$E$25:$E$500,H$24,'Informe de Taladros'!$N$25:$N$500,"LIBRE")</f>
        <v>0</v>
      </c>
      <c r="I57" s="83">
        <f>COUNTIFS('Informe de Taladros'!$R$25:$R$500,$B57,'Informe de Taladros'!$E$25:$E$500,I$24,'Informe de Taladros'!$N$25:$N$500,"LIBRE")</f>
        <v>1</v>
      </c>
      <c r="J57" s="83">
        <f>COUNTIFS('Informe de Taladros'!$R$25:$R$500,$B57,'Informe de Taladros'!$E$25:$E$500,J$24,'Informe de Taladros'!$N$25:$N$500,"LIBRE")</f>
        <v>0</v>
      </c>
      <c r="K57" s="83">
        <f>COUNTIFS('Informe de Taladros'!$R$25:$R$500,$B57,'Informe de Taladros'!$E$25:$E$500,K$24,'Informe de Taladros'!$N$25:$N$500,"LIBRE")</f>
        <v>5</v>
      </c>
      <c r="L57" s="83">
        <f>COUNTIFS('Informe de Taladros'!$R$25:$R$500,$B57,'Informe de Taladros'!$E$25:$E$500,L$24,'Informe de Taladros'!$N$25:$N$500,"LIBRE")</f>
        <v>0</v>
      </c>
      <c r="M57" s="83">
        <f>COUNTIFS('Informe de Taladros'!$R$25:$R$500,$B57,'Informe de Taladros'!$E$25:$E$500,M$24,'Informe de Taladros'!$N$25:$N$500,"LIBRE")</f>
        <v>0</v>
      </c>
      <c r="N57" s="83">
        <f>COUNTIFS('Informe de Taladros'!$R$25:$R$500,$B57,'Informe de Taladros'!$E$25:$E$500,N$24,'Informe de Taladros'!$N$25:$N$500,"LIBRE")</f>
        <v>0</v>
      </c>
      <c r="O57" s="83">
        <f>COUNTIFS('Informe de Taladros'!$R$25:$R$500,$B57,'Informe de Taladros'!$E$25:$E$500,O$24,'Informe de Taladros'!$N$25:$N$500,"LIBRE")</f>
        <v>0</v>
      </c>
      <c r="P57" s="83">
        <f>COUNTIFS('Informe de Taladros'!$R$25:$R$500,$B57,'Informe de Taladros'!$E$25:$E$500,P$24,'Informe de Taladros'!$N$25:$N$500,"LIBRE")</f>
        <v>0</v>
      </c>
      <c r="Q57" s="83">
        <f>COUNTIFS('Informe de Taladros'!$R$25:$R$500,$B57,'Informe de Taladros'!$E$25:$E$500,Q$24,'Informe de Taladros'!$N$25:$N$500,"LIBRE")</f>
        <v>0</v>
      </c>
      <c r="R57" s="83">
        <f>COUNTIFS('Informe de Taladros'!$R$25:$R$500,$B57,'Informe de Taladros'!$E$25:$E$500,R$24,'Informe de Taladros'!$N$25:$N$500,"LIBRE")</f>
        <v>0</v>
      </c>
      <c r="S57" s="83">
        <f>COUNTIFS('Informe de Taladros'!$R$25:$R$500,$B57,'Informe de Taladros'!$E$25:$E$500,S$24,'Informe de Taladros'!$N$25:$N$500,"LIBRE")</f>
        <v>0</v>
      </c>
      <c r="T57" s="83">
        <f>COUNTIFS('Informe de Taladros'!$R$25:$R$500,$B57,'Informe de Taladros'!$E$25:$E$500,T$24,'Informe de Taladros'!$N$25:$N$500,"LIBRE")</f>
        <v>2</v>
      </c>
      <c r="U57" s="83">
        <f>COUNTIFS('Informe de Taladros'!$R$25:$R$500,$B57,'Informe de Taladros'!$E$25:$E$500,U$24,'Informe de Taladros'!$N$25:$N$500,"LIBRE")</f>
        <v>0</v>
      </c>
      <c r="V57" s="83">
        <f>COUNTIFS('Informe de Taladros'!$R$25:$R$500,$B57,'Informe de Taladros'!$E$25:$E$500,V$24,'Informe de Taladros'!$N$25:$N$500,"LIBRE")</f>
        <v>0</v>
      </c>
      <c r="W57" s="83">
        <f>COUNTIFS('Informe de Taladros'!$R$25:$R$500,$B57,'Informe de Taladros'!$E$25:$E$500,W$24,'Informe de Taladros'!$N$25:$N$500,"LIBRE")</f>
        <v>0</v>
      </c>
      <c r="X57" s="83">
        <f>COUNTIFS('Informe de Taladros'!$R$25:$R$500,$B57,'Informe de Taladros'!$E$25:$E$500,X$24,'Informe de Taladros'!$N$25:$N$500,"LIBRE")</f>
        <v>3</v>
      </c>
      <c r="Y57" s="83">
        <f>COUNTIFS('Informe de Taladros'!$R$25:$R$500,$B57,'Informe de Taladros'!$E$25:$E$500,Y$24,'Informe de Taladros'!$N$25:$N$500,"LIBRE")</f>
        <v>0</v>
      </c>
      <c r="Z57" s="83">
        <f>COUNTIFS('Informe de Taladros'!$R$25:$R$500,$B57,'Informe de Taladros'!$E$25:$E$500,Z$24,'Informe de Taladros'!$N$25:$N$500,"LIBRE")</f>
        <v>1</v>
      </c>
      <c r="AA57" s="83">
        <f>COUNTIFS('Informe de Taladros'!$R$25:$R$500,$B57,'Informe de Taladros'!$E$25:$E$500,AA$24,'Informe de Taladros'!$N$25:$N$500,"LIBRE")</f>
        <v>0</v>
      </c>
      <c r="AB57" s="83">
        <f>COUNTIFS('Informe de Taladros'!$R$25:$R$500,$B57,'Informe de Taladros'!$E$25:$E$500,AB$24,'Informe de Taladros'!$N$25:$N$500,"LIBRE")</f>
        <v>0</v>
      </c>
      <c r="AC57" s="83">
        <f>COUNTIFS('Informe de Taladros'!$R$25:$R$500,$B57,'Informe de Taladros'!$E$25:$E$500,AC$24,'Informe de Taladros'!$N$25:$N$500,"LIBRE")</f>
        <v>4</v>
      </c>
      <c r="AD57" s="83">
        <f>COUNTIFS('Informe de Taladros'!$R$25:$R$500,$B57,'Informe de Taladros'!$E$25:$E$500,AD$24,'Informe de Taladros'!$N$25:$N$500,"LIBRE")</f>
        <v>2</v>
      </c>
      <c r="AE57" s="83">
        <f>COUNTIFS('Informe de Taladros'!$R$25:$R$500,$B57,'Informe de Taladros'!$E$25:$E$500,AE$24,'Informe de Taladros'!$N$25:$N$500,"LIBRE")</f>
        <v>1</v>
      </c>
      <c r="AF57" s="83">
        <f>COUNTIFS('Informe de Taladros'!$R$25:$R$500,$B57,'Informe de Taladros'!$E$25:$E$500,AF$24,'Informe de Taladros'!$N$25:$N$500,"LIBRE")</f>
        <v>0</v>
      </c>
      <c r="AG57" s="83">
        <f>COUNTIFS('Informe de Taladros'!$R$25:$R$500,$B57,'Informe de Taladros'!$E$25:$E$500,AG$24,'Informe de Taladros'!$N$25:$N$500,"LIBRE")</f>
        <v>4</v>
      </c>
      <c r="AH57" s="83">
        <f>COUNTIFS('Informe de Taladros'!$R$25:$R$500,$B57,'Informe de Taladros'!$E$25:$E$500,AH$24,'Informe de Taladros'!$N$25:$N$500,"LIBRE")</f>
        <v>0</v>
      </c>
      <c r="AI57" s="83">
        <f>COUNTIFS('Informe de Taladros'!$R$25:$R$500,$B57,'Informe de Taladros'!$E$25:$E$500,AI$24,'Informe de Taladros'!$N$25:$N$500,"LIBRE")</f>
        <v>0</v>
      </c>
      <c r="AJ57" s="83">
        <f>COUNTIFS('Informe de Taladros'!$R$25:$R$500,$B57,'Informe de Taladros'!$E$25:$E$500,AJ$24,'Informe de Taladros'!$N$25:$N$500,"LIBRE")</f>
        <v>0</v>
      </c>
      <c r="AK57" s="83">
        <f>COUNTIFS('Informe de Taladros'!$R$25:$R$500,$B57,'Informe de Taladros'!$E$25:$E$500,AK$24,'Informe de Taladros'!$N$25:$N$500,"LIBRE")</f>
        <v>0</v>
      </c>
      <c r="AL57" s="83">
        <f>COUNTIFS('Informe de Taladros'!$R$25:$R$500,$B57,'Informe de Taladros'!$E$25:$E$500,AL$24,'Informe de Taladros'!$N$25:$N$500,"LIBRE")</f>
        <v>7</v>
      </c>
      <c r="AM57" s="92">
        <f>COUNTIFS('Informe de Taladros'!$R$25:$R$500,$B57,'Informe de Taladros'!$N$25:$N$500,"LIBRE")</f>
        <v>30</v>
      </c>
      <c r="AN57" s="58"/>
      <c r="AO57" s="58"/>
      <c r="AP57" s="58"/>
      <c r="AQ57" s="58"/>
      <c r="AR57" s="58"/>
    </row>
    <row r="58" spans="2:44" s="45" customFormat="1" ht="21" customHeight="1">
      <c r="B58" s="194"/>
      <c r="C58" s="87" t="s">
        <v>425</v>
      </c>
      <c r="D58" s="74">
        <f>COUNTIFS('Informe de Taladros'!$R$25:$R$500,$B57,'Informe de Taladros'!$E$25:$E$500,D$24)</f>
        <v>0</v>
      </c>
      <c r="E58" s="74">
        <f>COUNTIFS('Informe de Taladros'!$R$25:$R$500,$B57,'Informe de Taladros'!$E$25:$E$500,E$24)</f>
        <v>0</v>
      </c>
      <c r="F58" s="74">
        <f>COUNTIFS('Informe de Taladros'!$R$25:$R$500,$B57,'Informe de Taladros'!$E$25:$E$500,F$24)</f>
        <v>0</v>
      </c>
      <c r="G58" s="74">
        <f>COUNTIFS('Informe de Taladros'!$R$25:$R$500,$B57,'Informe de Taladros'!$E$25:$E$500,G$24)</f>
        <v>0</v>
      </c>
      <c r="H58" s="74">
        <f>COUNTIFS('Informe de Taladros'!$R$25:$R$500,$B57,'Informe de Taladros'!$E$25:$E$500,H$24)</f>
        <v>0</v>
      </c>
      <c r="I58" s="74">
        <f>COUNTIFS('Informe de Taladros'!$R$25:$R$500,$B57,'Informe de Taladros'!$E$25:$E$500,I$24)</f>
        <v>3</v>
      </c>
      <c r="J58" s="74">
        <f>COUNTIFS('Informe de Taladros'!$R$25:$R$500,$B57,'Informe de Taladros'!$E$25:$E$500,J$24)</f>
        <v>0</v>
      </c>
      <c r="K58" s="74">
        <f>COUNTIFS('Informe de Taladros'!$R$25:$R$500,$B57,'Informe de Taladros'!$E$25:$E$500,K$24)</f>
        <v>8</v>
      </c>
      <c r="L58" s="74">
        <f>COUNTIFS('Informe de Taladros'!$R$25:$R$500,$B57,'Informe de Taladros'!$E$25:$E$500,L$24)</f>
        <v>0</v>
      </c>
      <c r="M58" s="74">
        <f>COUNTIFS('Informe de Taladros'!$R$25:$R$500,$B57,'Informe de Taladros'!$E$25:$E$500,M$24)</f>
        <v>0</v>
      </c>
      <c r="N58" s="74">
        <f>COUNTIFS('Informe de Taladros'!$R$25:$R$500,$B57,'Informe de Taladros'!$E$25:$E$500,N$24)</f>
        <v>0</v>
      </c>
      <c r="O58" s="74">
        <f>COUNTIFS('Informe de Taladros'!$R$25:$R$500,$B57,'Informe de Taladros'!$E$25:$E$500,O$24)</f>
        <v>0</v>
      </c>
      <c r="P58" s="74">
        <f>COUNTIFS('Informe de Taladros'!$R$25:$R$500,$B57,'Informe de Taladros'!$E$25:$E$500,P$24)</f>
        <v>1</v>
      </c>
      <c r="Q58" s="74">
        <f>COUNTIFS('Informe de Taladros'!$R$25:$R$500,$B57,'Informe de Taladros'!$E$25:$E$500,Q$24)</f>
        <v>0</v>
      </c>
      <c r="R58" s="74">
        <f>COUNTIFS('Informe de Taladros'!$R$25:$R$500,$B57,'Informe de Taladros'!$E$25:$E$500,R$24)</f>
        <v>0</v>
      </c>
      <c r="S58" s="74">
        <f>COUNTIFS('Informe de Taladros'!$R$25:$R$500,$B57,'Informe de Taladros'!$E$25:$E$500,S$24)</f>
        <v>0</v>
      </c>
      <c r="T58" s="74">
        <f>COUNTIFS('Informe de Taladros'!$R$25:$R$500,$B57,'Informe de Taladros'!$E$25:$E$500,T$24)</f>
        <v>6</v>
      </c>
      <c r="U58" s="74">
        <f>COUNTIFS('Informe de Taladros'!$R$25:$R$500,$B57,'Informe de Taladros'!$E$25:$E$500,U$24)</f>
        <v>1</v>
      </c>
      <c r="V58" s="74">
        <f>COUNTIFS('Informe de Taladros'!$R$25:$R$500,$B57,'Informe de Taladros'!$E$25:$E$500,V$24)</f>
        <v>0</v>
      </c>
      <c r="W58" s="74">
        <f>COUNTIFS('Informe de Taladros'!$R$25:$R$500,$B57,'Informe de Taladros'!$E$25:$E$500,W$24)</f>
        <v>0</v>
      </c>
      <c r="X58" s="74">
        <f>COUNTIFS('Informe de Taladros'!$R$25:$R$500,$B57,'Informe de Taladros'!$E$25:$E$500,X$24)</f>
        <v>3</v>
      </c>
      <c r="Y58" s="74">
        <f>COUNTIFS('Informe de Taladros'!$R$25:$R$500,$B57,'Informe de Taladros'!$E$25:$E$500,Y$24)</f>
        <v>0</v>
      </c>
      <c r="Z58" s="74">
        <f>COUNTIFS('Informe de Taladros'!$R$25:$R$500,$B57,'Informe de Taladros'!$E$25:$E$500,Z$24)</f>
        <v>1</v>
      </c>
      <c r="AA58" s="74">
        <f>COUNTIFS('Informe de Taladros'!$R$25:$R$500,$B57,'Informe de Taladros'!$E$25:$E$500,AA$24)</f>
        <v>0</v>
      </c>
      <c r="AB58" s="74">
        <f>COUNTIFS('Informe de Taladros'!$R$25:$R$500,$B57,'Informe de Taladros'!$E$25:$E$500,AB$24)</f>
        <v>0</v>
      </c>
      <c r="AC58" s="74">
        <f>COUNTIFS('Informe de Taladros'!$R$25:$R$500,$B57,'Informe de Taladros'!$E$25:$E$500,AC$24)</f>
        <v>4</v>
      </c>
      <c r="AD58" s="74">
        <f>COUNTIFS('Informe de Taladros'!$R$25:$R$500,$B57,'Informe de Taladros'!$E$25:$E$500,AD$24)</f>
        <v>2</v>
      </c>
      <c r="AE58" s="74">
        <f>COUNTIFS('Informe de Taladros'!$R$25:$R$500,$B57,'Informe de Taladros'!$E$25:$E$500,AE$24)</f>
        <v>1</v>
      </c>
      <c r="AF58" s="74">
        <f>COUNTIFS('Informe de Taladros'!$R$25:$R$500,$B57,'Informe de Taladros'!$E$25:$E$500,AF$24)</f>
        <v>0</v>
      </c>
      <c r="AG58" s="74">
        <f>COUNTIFS('Informe de Taladros'!$R$25:$R$500,$B57,'Informe de Taladros'!$E$25:$E$500,AG$24)</f>
        <v>4</v>
      </c>
      <c r="AH58" s="74">
        <f>COUNTIFS('Informe de Taladros'!$R$25:$R$500,$B57,'Informe de Taladros'!$E$25:$E$500,AH$24)</f>
        <v>0</v>
      </c>
      <c r="AI58" s="74">
        <f>COUNTIFS('Informe de Taladros'!$R$25:$R$500,$B57,'Informe de Taladros'!$E$25:$E$500,AI$24)</f>
        <v>0</v>
      </c>
      <c r="AJ58" s="74">
        <f>COUNTIFS('Informe de Taladros'!$R$25:$R$500,$B57,'Informe de Taladros'!$E$25:$E$500,AJ$24)</f>
        <v>0</v>
      </c>
      <c r="AK58" s="74">
        <f>COUNTIFS('Informe de Taladros'!$R$25:$R$500,$B57,'Informe de Taladros'!$E$25:$E$500,AK$24)</f>
        <v>1</v>
      </c>
      <c r="AL58" s="74">
        <f>COUNTIFS('Informe de Taladros'!$R$25:$R$500,$B57,'Informe de Taladros'!$E$25:$E$500,AL$24)</f>
        <v>7</v>
      </c>
      <c r="AM58" s="91">
        <f>COUNTIFS('Informe de Taladros'!$R$25:$R$500,$B57)</f>
        <v>42</v>
      </c>
      <c r="AN58" s="58"/>
      <c r="AO58" s="58"/>
      <c r="AP58" s="58"/>
      <c r="AQ58" s="58"/>
      <c r="AR58" s="58"/>
    </row>
    <row r="59" spans="2:44" s="45" customFormat="1" ht="21" customHeight="1">
      <c r="B59" s="193" t="s">
        <v>299</v>
      </c>
      <c r="C59" s="85" t="s">
        <v>423</v>
      </c>
      <c r="D59" s="83">
        <f>COUNTIFS('Informe de Taladros'!$R$25:$R$500,$B59,'Informe de Taladros'!$E$25:$E$500,D$24,'Informe de Taladros'!$N$25:$N$500,"LIBRE")</f>
        <v>0</v>
      </c>
      <c r="E59" s="83">
        <f>COUNTIFS('Informe de Taladros'!$R$25:$R$500,$B59,'Informe de Taladros'!$E$25:$E$500,E$24,'Informe de Taladros'!$N$25:$N$500,"LIBRE")</f>
        <v>0</v>
      </c>
      <c r="F59" s="83">
        <f>COUNTIFS('Informe de Taladros'!$R$25:$R$500,$B59,'Informe de Taladros'!$E$25:$E$500,F$24,'Informe de Taladros'!$N$25:$N$500,"LIBRE")</f>
        <v>0</v>
      </c>
      <c r="G59" s="83">
        <f>COUNTIFS('Informe de Taladros'!$R$25:$R$500,$B59,'Informe de Taladros'!$E$25:$E$500,G$24,'Informe de Taladros'!$N$25:$N$500,"LIBRE")</f>
        <v>0</v>
      </c>
      <c r="H59" s="83">
        <f>COUNTIFS('Informe de Taladros'!$R$25:$R$500,$B59,'Informe de Taladros'!$E$25:$E$500,H$24,'Informe de Taladros'!$N$25:$N$500,"LIBRE")</f>
        <v>0</v>
      </c>
      <c r="I59" s="83">
        <f>COUNTIFS('Informe de Taladros'!$R$25:$R$500,$B59,'Informe de Taladros'!$E$25:$E$500,I$24,'Informe de Taladros'!$N$25:$N$500,"LIBRE")</f>
        <v>0</v>
      </c>
      <c r="J59" s="83">
        <f>COUNTIFS('Informe de Taladros'!$R$25:$R$500,$B59,'Informe de Taladros'!$E$25:$E$500,J$24,'Informe de Taladros'!$N$25:$N$500,"LIBRE")</f>
        <v>0</v>
      </c>
      <c r="K59" s="83">
        <f>COUNTIFS('Informe de Taladros'!$R$25:$R$500,$B59,'Informe de Taladros'!$E$25:$E$500,K$24,'Informe de Taladros'!$N$25:$N$500,"LIBRE")</f>
        <v>0</v>
      </c>
      <c r="L59" s="83">
        <f>COUNTIFS('Informe de Taladros'!$R$25:$R$500,$B59,'Informe de Taladros'!$E$25:$E$500,L$24,'Informe de Taladros'!$N$25:$N$500,"LIBRE")</f>
        <v>0</v>
      </c>
      <c r="M59" s="83">
        <f>COUNTIFS('Informe de Taladros'!$R$25:$R$500,$B59,'Informe de Taladros'!$E$25:$E$500,M$24,'Informe de Taladros'!$N$25:$N$500,"LIBRE")</f>
        <v>0</v>
      </c>
      <c r="N59" s="83">
        <f>COUNTIFS('Informe de Taladros'!$R$25:$R$500,$B59,'Informe de Taladros'!$E$25:$E$500,N$24,'Informe de Taladros'!$N$25:$N$500,"LIBRE")</f>
        <v>0</v>
      </c>
      <c r="O59" s="83">
        <f>COUNTIFS('Informe de Taladros'!$R$25:$R$500,$B59,'Informe de Taladros'!$E$25:$E$500,O$24,'Informe de Taladros'!$N$25:$N$500,"LIBRE")</f>
        <v>0</v>
      </c>
      <c r="P59" s="83">
        <f>COUNTIFS('Informe de Taladros'!$R$25:$R$500,$B59,'Informe de Taladros'!$E$25:$E$500,P$24,'Informe de Taladros'!$N$25:$N$500,"LIBRE")</f>
        <v>0</v>
      </c>
      <c r="Q59" s="83">
        <f>COUNTIFS('Informe de Taladros'!$R$25:$R$500,$B59,'Informe de Taladros'!$E$25:$E$500,Q$24,'Informe de Taladros'!$N$25:$N$500,"LIBRE")</f>
        <v>1</v>
      </c>
      <c r="R59" s="83">
        <f>COUNTIFS('Informe de Taladros'!$R$25:$R$500,$B59,'Informe de Taladros'!$E$25:$E$500,R$24,'Informe de Taladros'!$N$25:$N$500,"LIBRE")</f>
        <v>0</v>
      </c>
      <c r="S59" s="83">
        <f>COUNTIFS('Informe de Taladros'!$R$25:$R$500,$B59,'Informe de Taladros'!$E$25:$E$500,S$24,'Informe de Taladros'!$N$25:$N$500,"LIBRE")</f>
        <v>0</v>
      </c>
      <c r="T59" s="83">
        <f>COUNTIFS('Informe de Taladros'!$R$25:$R$500,$B59,'Informe de Taladros'!$E$25:$E$500,T$24,'Informe de Taladros'!$N$25:$N$500,"LIBRE")</f>
        <v>0</v>
      </c>
      <c r="U59" s="83">
        <f>COUNTIFS('Informe de Taladros'!$R$25:$R$500,$B59,'Informe de Taladros'!$E$25:$E$500,U$24,'Informe de Taladros'!$N$25:$N$500,"LIBRE")</f>
        <v>0</v>
      </c>
      <c r="V59" s="83">
        <f>COUNTIFS('Informe de Taladros'!$R$25:$R$500,$B59,'Informe de Taladros'!$E$25:$E$500,V$24,'Informe de Taladros'!$N$25:$N$500,"LIBRE")</f>
        <v>0</v>
      </c>
      <c r="W59" s="83">
        <f>COUNTIFS('Informe de Taladros'!$R$25:$R$500,$B59,'Informe de Taladros'!$E$25:$E$500,W$24,'Informe de Taladros'!$N$25:$N$500,"LIBRE")</f>
        <v>0</v>
      </c>
      <c r="X59" s="83">
        <f>COUNTIFS('Informe de Taladros'!$R$25:$R$500,$B59,'Informe de Taladros'!$E$25:$E$500,X$24,'Informe de Taladros'!$N$25:$N$500,"LIBRE")</f>
        <v>0</v>
      </c>
      <c r="Y59" s="83">
        <f>COUNTIFS('Informe de Taladros'!$R$25:$R$500,$B59,'Informe de Taladros'!$E$25:$E$500,Y$24,'Informe de Taladros'!$N$25:$N$500,"LIBRE")</f>
        <v>0</v>
      </c>
      <c r="Z59" s="83">
        <f>COUNTIFS('Informe de Taladros'!$R$25:$R$500,$B59,'Informe de Taladros'!$E$25:$E$500,Z$24,'Informe de Taladros'!$N$25:$N$500,"LIBRE")</f>
        <v>0</v>
      </c>
      <c r="AA59" s="83">
        <f>COUNTIFS('Informe de Taladros'!$R$25:$R$500,$B59,'Informe de Taladros'!$E$25:$E$500,AA$24,'Informe de Taladros'!$N$25:$N$500,"LIBRE")</f>
        <v>0</v>
      </c>
      <c r="AB59" s="83">
        <f>COUNTIFS('Informe de Taladros'!$R$25:$R$500,$B59,'Informe de Taladros'!$E$25:$E$500,AB$24,'Informe de Taladros'!$N$25:$N$500,"LIBRE")</f>
        <v>0</v>
      </c>
      <c r="AC59" s="83">
        <f>COUNTIFS('Informe de Taladros'!$R$25:$R$500,$B59,'Informe de Taladros'!$E$25:$E$500,AC$24,'Informe de Taladros'!$N$25:$N$500,"LIBRE")</f>
        <v>0</v>
      </c>
      <c r="AD59" s="83">
        <f>COUNTIFS('Informe de Taladros'!$R$25:$R$500,$B59,'Informe de Taladros'!$E$25:$E$500,AD$24,'Informe de Taladros'!$N$25:$N$500,"LIBRE")</f>
        <v>0</v>
      </c>
      <c r="AE59" s="83">
        <f>COUNTIFS('Informe de Taladros'!$R$25:$R$500,$B59,'Informe de Taladros'!$E$25:$E$500,AE$24,'Informe de Taladros'!$N$25:$N$500,"LIBRE")</f>
        <v>0</v>
      </c>
      <c r="AF59" s="83">
        <f>COUNTIFS('Informe de Taladros'!$R$25:$R$500,$B59,'Informe de Taladros'!$E$25:$E$500,AF$24,'Informe de Taladros'!$N$25:$N$500,"LIBRE")</f>
        <v>0</v>
      </c>
      <c r="AG59" s="83">
        <f>COUNTIFS('Informe de Taladros'!$R$25:$R$500,$B59,'Informe de Taladros'!$E$25:$E$500,AG$24,'Informe de Taladros'!$N$25:$N$500,"LIBRE")</f>
        <v>0</v>
      </c>
      <c r="AH59" s="83">
        <f>COUNTIFS('Informe de Taladros'!$R$25:$R$500,$B59,'Informe de Taladros'!$E$25:$E$500,AH$24,'Informe de Taladros'!$N$25:$N$500,"LIBRE")</f>
        <v>0</v>
      </c>
      <c r="AI59" s="83">
        <f>COUNTIFS('Informe de Taladros'!$R$25:$R$500,$B59,'Informe de Taladros'!$E$25:$E$500,AI$24,'Informe de Taladros'!$N$25:$N$500,"LIBRE")</f>
        <v>0</v>
      </c>
      <c r="AJ59" s="83">
        <f>COUNTIFS('Informe de Taladros'!$R$25:$R$500,$B59,'Informe de Taladros'!$E$25:$E$500,AJ$24,'Informe de Taladros'!$N$25:$N$500,"LIBRE")</f>
        <v>0</v>
      </c>
      <c r="AK59" s="83">
        <f>COUNTIFS('Informe de Taladros'!$R$25:$R$500,$B59,'Informe de Taladros'!$E$25:$E$500,AK$24,'Informe de Taladros'!$N$25:$N$500,"LIBRE")</f>
        <v>0</v>
      </c>
      <c r="AL59" s="83">
        <f>COUNTIFS('Informe de Taladros'!$R$25:$R$500,$B59,'Informe de Taladros'!$E$25:$E$500,AL$24,'Informe de Taladros'!$N$25:$N$500,"LIBRE")</f>
        <v>1</v>
      </c>
      <c r="AM59" s="92">
        <f>COUNTIFS('Informe de Taladros'!$R$25:$R$500,$B59,'Informe de Taladros'!$N$25:$N$500,"LIBRE")</f>
        <v>2</v>
      </c>
      <c r="AN59" s="58"/>
      <c r="AO59" s="58"/>
      <c r="AP59" s="58"/>
      <c r="AQ59" s="58"/>
      <c r="AR59" s="58"/>
    </row>
    <row r="60" spans="2:44" s="45" customFormat="1" ht="21" customHeight="1">
      <c r="B60" s="194"/>
      <c r="C60" s="87" t="s">
        <v>425</v>
      </c>
      <c r="D60" s="74">
        <f>COUNTIFS('Informe de Taladros'!$R$25:$R$500,$B59,'Informe de Taladros'!$E$25:$E$500,D$24)</f>
        <v>0</v>
      </c>
      <c r="E60" s="74">
        <f>COUNTIFS('Informe de Taladros'!$R$25:$R$500,$B59,'Informe de Taladros'!$E$25:$E$500,E$24)</f>
        <v>0</v>
      </c>
      <c r="F60" s="74">
        <f>COUNTIFS('Informe de Taladros'!$R$25:$R$500,$B59,'Informe de Taladros'!$E$25:$E$500,F$24)</f>
        <v>0</v>
      </c>
      <c r="G60" s="74">
        <f>COUNTIFS('Informe de Taladros'!$R$25:$R$500,$B59,'Informe de Taladros'!$E$25:$E$500,G$24)</f>
        <v>0</v>
      </c>
      <c r="H60" s="74">
        <f>COUNTIFS('Informe de Taladros'!$R$25:$R$500,$B59,'Informe de Taladros'!$E$25:$E$500,H$24)</f>
        <v>0</v>
      </c>
      <c r="I60" s="74">
        <f>COUNTIFS('Informe de Taladros'!$R$25:$R$500,$B59,'Informe de Taladros'!$E$25:$E$500,I$24)</f>
        <v>0</v>
      </c>
      <c r="J60" s="74">
        <f>COUNTIFS('Informe de Taladros'!$R$25:$R$500,$B59,'Informe de Taladros'!$E$25:$E$500,J$24)</f>
        <v>0</v>
      </c>
      <c r="K60" s="74">
        <f>COUNTIFS('Informe de Taladros'!$R$25:$R$500,$B59,'Informe de Taladros'!$E$25:$E$500,K$24)</f>
        <v>0</v>
      </c>
      <c r="L60" s="74">
        <f>COUNTIFS('Informe de Taladros'!$R$25:$R$500,$B59,'Informe de Taladros'!$E$25:$E$500,L$24)</f>
        <v>0</v>
      </c>
      <c r="M60" s="74">
        <f>COUNTIFS('Informe de Taladros'!$R$25:$R$500,$B59,'Informe de Taladros'!$E$25:$E$500,M$24)</f>
        <v>0</v>
      </c>
      <c r="N60" s="74">
        <f>COUNTIFS('Informe de Taladros'!$R$25:$R$500,$B59,'Informe de Taladros'!$E$25:$E$500,N$24)</f>
        <v>1</v>
      </c>
      <c r="O60" s="74">
        <f>COUNTIFS('Informe de Taladros'!$R$25:$R$500,$B59,'Informe de Taladros'!$E$25:$E$500,O$24)</f>
        <v>0</v>
      </c>
      <c r="P60" s="74">
        <f>COUNTIFS('Informe de Taladros'!$R$25:$R$500,$B59,'Informe de Taladros'!$E$25:$E$500,P$24)</f>
        <v>0</v>
      </c>
      <c r="Q60" s="74">
        <f>COUNTIFS('Informe de Taladros'!$R$25:$R$500,$B59,'Informe de Taladros'!$E$25:$E$500,Q$24)</f>
        <v>1</v>
      </c>
      <c r="R60" s="74">
        <f>COUNTIFS('Informe de Taladros'!$R$25:$R$500,$B59,'Informe de Taladros'!$E$25:$E$500,R$24)</f>
        <v>0</v>
      </c>
      <c r="S60" s="74">
        <f>COUNTIFS('Informe de Taladros'!$R$25:$R$500,$B59,'Informe de Taladros'!$E$25:$E$500,S$24)</f>
        <v>0</v>
      </c>
      <c r="T60" s="74">
        <f>COUNTIFS('Informe de Taladros'!$R$25:$R$500,$B59,'Informe de Taladros'!$E$25:$E$500,T$24)</f>
        <v>0</v>
      </c>
      <c r="U60" s="74">
        <f>COUNTIFS('Informe de Taladros'!$R$25:$R$500,$B59,'Informe de Taladros'!$E$25:$E$500,U$24)</f>
        <v>0</v>
      </c>
      <c r="V60" s="74">
        <f>COUNTIFS('Informe de Taladros'!$R$25:$R$500,$B59,'Informe de Taladros'!$E$25:$E$500,V$24)</f>
        <v>0</v>
      </c>
      <c r="W60" s="74">
        <f>COUNTIFS('Informe de Taladros'!$R$25:$R$500,$B59,'Informe de Taladros'!$E$25:$E$500,W$24)</f>
        <v>0</v>
      </c>
      <c r="X60" s="74">
        <f>COUNTIFS('Informe de Taladros'!$R$25:$R$500,$B59,'Informe de Taladros'!$E$25:$E$500,X$24)</f>
        <v>0</v>
      </c>
      <c r="Y60" s="74">
        <f>COUNTIFS('Informe de Taladros'!$R$25:$R$500,$B59,'Informe de Taladros'!$E$25:$E$500,Y$24)</f>
        <v>0</v>
      </c>
      <c r="Z60" s="74">
        <f>COUNTIFS('Informe de Taladros'!$R$25:$R$500,$B59,'Informe de Taladros'!$E$25:$E$500,Z$24)</f>
        <v>0</v>
      </c>
      <c r="AA60" s="74">
        <f>COUNTIFS('Informe de Taladros'!$R$25:$R$500,$B59,'Informe de Taladros'!$E$25:$E$500,AA$24)</f>
        <v>0</v>
      </c>
      <c r="AB60" s="74">
        <f>COUNTIFS('Informe de Taladros'!$R$25:$R$500,$B59,'Informe de Taladros'!$E$25:$E$500,AB$24)</f>
        <v>0</v>
      </c>
      <c r="AC60" s="74">
        <f>COUNTIFS('Informe de Taladros'!$R$25:$R$500,$B59,'Informe de Taladros'!$E$25:$E$500,AC$24)</f>
        <v>0</v>
      </c>
      <c r="AD60" s="74">
        <f>COUNTIFS('Informe de Taladros'!$R$25:$R$500,$B59,'Informe de Taladros'!$E$25:$E$500,AD$24)</f>
        <v>0</v>
      </c>
      <c r="AE60" s="74">
        <f>COUNTIFS('Informe de Taladros'!$R$25:$R$500,$B59,'Informe de Taladros'!$E$25:$E$500,AE$24)</f>
        <v>0</v>
      </c>
      <c r="AF60" s="74">
        <f>COUNTIFS('Informe de Taladros'!$R$25:$R$500,$B59,'Informe de Taladros'!$E$25:$E$500,AF$24)</f>
        <v>0</v>
      </c>
      <c r="AG60" s="74">
        <f>COUNTIFS('Informe de Taladros'!$R$25:$R$500,$B59,'Informe de Taladros'!$E$25:$E$500,AG$24)</f>
        <v>0</v>
      </c>
      <c r="AH60" s="74">
        <f>COUNTIFS('Informe de Taladros'!$R$25:$R$500,$B59,'Informe de Taladros'!$E$25:$E$500,AH$24)</f>
        <v>0</v>
      </c>
      <c r="AI60" s="74">
        <f>COUNTIFS('Informe de Taladros'!$R$25:$R$500,$B59,'Informe de Taladros'!$E$25:$E$500,AI$24)</f>
        <v>0</v>
      </c>
      <c r="AJ60" s="74">
        <f>COUNTIFS('Informe de Taladros'!$R$25:$R$500,$B59,'Informe de Taladros'!$E$25:$E$500,AJ$24)</f>
        <v>0</v>
      </c>
      <c r="AK60" s="74">
        <f>COUNTIFS('Informe de Taladros'!$R$25:$R$500,$B59,'Informe de Taladros'!$E$25:$E$500,AK$24)</f>
        <v>0</v>
      </c>
      <c r="AL60" s="74">
        <f>COUNTIFS('Informe de Taladros'!$R$25:$R$500,$B59,'Informe de Taladros'!$E$25:$E$500,AL$24)</f>
        <v>1</v>
      </c>
      <c r="AM60" s="91">
        <f>COUNTIFS('Informe de Taladros'!$R$25:$R$500,$B59)</f>
        <v>3</v>
      </c>
      <c r="AN60" s="58"/>
      <c r="AO60" s="58"/>
      <c r="AP60" s="58"/>
      <c r="AQ60" s="58"/>
      <c r="AR60" s="58"/>
    </row>
    <row r="61" spans="2:44" s="45" customFormat="1" ht="21" customHeight="1">
      <c r="B61" s="193" t="s">
        <v>289</v>
      </c>
      <c r="C61" s="85" t="s">
        <v>423</v>
      </c>
      <c r="D61" s="83">
        <f>COUNTIFS('Informe de Taladros'!$R$25:$R$500,$B61,'Informe de Taladros'!$E$25:$E$500,D$24,'Informe de Taladros'!$N$25:$N$500,"LIBRE")</f>
        <v>0</v>
      </c>
      <c r="E61" s="83">
        <f>COUNTIFS('Informe de Taladros'!$R$25:$R$500,$B61,'Informe de Taladros'!$E$25:$E$500,E$24,'Informe de Taladros'!$N$25:$N$500,"LIBRE")</f>
        <v>0</v>
      </c>
      <c r="F61" s="83">
        <f>COUNTIFS('Informe de Taladros'!$R$25:$R$500,$B61,'Informe de Taladros'!$E$25:$E$500,F$24,'Informe de Taladros'!$N$25:$N$500,"LIBRE")</f>
        <v>0</v>
      </c>
      <c r="G61" s="83">
        <f>COUNTIFS('Informe de Taladros'!$R$25:$R$500,$B61,'Informe de Taladros'!$E$25:$E$500,G$24,'Informe de Taladros'!$N$25:$N$500,"LIBRE")</f>
        <v>2</v>
      </c>
      <c r="H61" s="83">
        <f>COUNTIFS('Informe de Taladros'!$R$25:$R$500,$B61,'Informe de Taladros'!$E$25:$E$500,H$24,'Informe de Taladros'!$N$25:$N$500,"LIBRE")</f>
        <v>0</v>
      </c>
      <c r="I61" s="83">
        <f>COUNTIFS('Informe de Taladros'!$R$25:$R$500,$B61,'Informe de Taladros'!$E$25:$E$500,I$24,'Informe de Taladros'!$N$25:$N$500,"LIBRE")</f>
        <v>0</v>
      </c>
      <c r="J61" s="83">
        <f>COUNTIFS('Informe de Taladros'!$R$25:$R$500,$B61,'Informe de Taladros'!$E$25:$E$500,J$24,'Informe de Taladros'!$N$25:$N$500,"LIBRE")</f>
        <v>0</v>
      </c>
      <c r="K61" s="83">
        <f>COUNTIFS('Informe de Taladros'!$R$25:$R$500,$B61,'Informe de Taladros'!$E$25:$E$500,K$24,'Informe de Taladros'!$N$25:$N$500,"LIBRE")</f>
        <v>0</v>
      </c>
      <c r="L61" s="83">
        <f>COUNTIFS('Informe de Taladros'!$R$25:$R$500,$B61,'Informe de Taladros'!$E$25:$E$500,L$24,'Informe de Taladros'!$N$25:$N$500,"LIBRE")</f>
        <v>0</v>
      </c>
      <c r="M61" s="83">
        <f>COUNTIFS('Informe de Taladros'!$R$25:$R$500,$B61,'Informe de Taladros'!$E$25:$E$500,M$24,'Informe de Taladros'!$N$25:$N$500,"LIBRE")</f>
        <v>0</v>
      </c>
      <c r="N61" s="83">
        <f>COUNTIFS('Informe de Taladros'!$R$25:$R$500,$B61,'Informe de Taladros'!$E$25:$E$500,N$24,'Informe de Taladros'!$N$25:$N$500,"LIBRE")</f>
        <v>0</v>
      </c>
      <c r="O61" s="83">
        <f>COUNTIFS('Informe de Taladros'!$R$25:$R$500,$B61,'Informe de Taladros'!$E$25:$E$500,O$24,'Informe de Taladros'!$N$25:$N$500,"LIBRE")</f>
        <v>0</v>
      </c>
      <c r="P61" s="83">
        <f>COUNTIFS('Informe de Taladros'!$R$25:$R$500,$B61,'Informe de Taladros'!$E$25:$E$500,P$24,'Informe de Taladros'!$N$25:$N$500,"LIBRE")</f>
        <v>0</v>
      </c>
      <c r="Q61" s="83">
        <f>COUNTIFS('Informe de Taladros'!$R$25:$R$500,$B61,'Informe de Taladros'!$E$25:$E$500,Q$24,'Informe de Taladros'!$N$25:$N$500,"LIBRE")</f>
        <v>0</v>
      </c>
      <c r="R61" s="83">
        <f>COUNTIFS('Informe de Taladros'!$R$25:$R$500,$B61,'Informe de Taladros'!$E$25:$E$500,R$24,'Informe de Taladros'!$N$25:$N$500,"LIBRE")</f>
        <v>0</v>
      </c>
      <c r="S61" s="83">
        <f>COUNTIFS('Informe de Taladros'!$R$25:$R$500,$B61,'Informe de Taladros'!$E$25:$E$500,S$24,'Informe de Taladros'!$N$25:$N$500,"LIBRE")</f>
        <v>0</v>
      </c>
      <c r="T61" s="83">
        <f>COUNTIFS('Informe de Taladros'!$R$25:$R$500,$B61,'Informe de Taladros'!$E$25:$E$500,T$24,'Informe de Taladros'!$N$25:$N$500,"LIBRE")</f>
        <v>0</v>
      </c>
      <c r="U61" s="83">
        <f>COUNTIFS('Informe de Taladros'!$R$25:$R$500,$B61,'Informe de Taladros'!$E$25:$E$500,U$24,'Informe de Taladros'!$N$25:$N$500,"LIBRE")</f>
        <v>0</v>
      </c>
      <c r="V61" s="83">
        <f>COUNTIFS('Informe de Taladros'!$R$25:$R$500,$B61,'Informe de Taladros'!$E$25:$E$500,V$24,'Informe de Taladros'!$N$25:$N$500,"LIBRE")</f>
        <v>0</v>
      </c>
      <c r="W61" s="83">
        <f>COUNTIFS('Informe de Taladros'!$R$25:$R$500,$B61,'Informe de Taladros'!$E$25:$E$500,W$24,'Informe de Taladros'!$N$25:$N$500,"LIBRE")</f>
        <v>0</v>
      </c>
      <c r="X61" s="83">
        <f>COUNTIFS('Informe de Taladros'!$R$25:$R$500,$B61,'Informe de Taladros'!$E$25:$E$500,X$24,'Informe de Taladros'!$N$25:$N$500,"LIBRE")</f>
        <v>0</v>
      </c>
      <c r="Y61" s="83">
        <f>COUNTIFS('Informe de Taladros'!$R$25:$R$500,$B61,'Informe de Taladros'!$E$25:$E$500,Y$24,'Informe de Taladros'!$N$25:$N$500,"LIBRE")</f>
        <v>0</v>
      </c>
      <c r="Z61" s="83">
        <f>COUNTIFS('Informe de Taladros'!$R$25:$R$500,$B61,'Informe de Taladros'!$E$25:$E$500,Z$24,'Informe de Taladros'!$N$25:$N$500,"LIBRE")</f>
        <v>0</v>
      </c>
      <c r="AA61" s="83">
        <f>COUNTIFS('Informe de Taladros'!$R$25:$R$500,$B61,'Informe de Taladros'!$E$25:$E$500,AA$24,'Informe de Taladros'!$N$25:$N$500,"LIBRE")</f>
        <v>0</v>
      </c>
      <c r="AB61" s="83">
        <f>COUNTIFS('Informe de Taladros'!$R$25:$R$500,$B61,'Informe de Taladros'!$E$25:$E$500,AB$24,'Informe de Taladros'!$N$25:$N$500,"LIBRE")</f>
        <v>0</v>
      </c>
      <c r="AC61" s="83">
        <f>COUNTIFS('Informe de Taladros'!$R$25:$R$500,$B61,'Informe de Taladros'!$E$25:$E$500,AC$24,'Informe de Taladros'!$N$25:$N$500,"LIBRE")</f>
        <v>0</v>
      </c>
      <c r="AD61" s="83">
        <f>COUNTIFS('Informe de Taladros'!$R$25:$R$500,$B61,'Informe de Taladros'!$E$25:$E$500,AD$24,'Informe de Taladros'!$N$25:$N$500,"LIBRE")</f>
        <v>0</v>
      </c>
      <c r="AE61" s="83">
        <f>COUNTIFS('Informe de Taladros'!$R$25:$R$500,$B61,'Informe de Taladros'!$E$25:$E$500,AE$24,'Informe de Taladros'!$N$25:$N$500,"LIBRE")</f>
        <v>0</v>
      </c>
      <c r="AF61" s="83">
        <f>COUNTIFS('Informe de Taladros'!$R$25:$R$500,$B61,'Informe de Taladros'!$E$25:$E$500,AF$24,'Informe de Taladros'!$N$25:$N$500,"LIBRE")</f>
        <v>0</v>
      </c>
      <c r="AG61" s="83">
        <f>COUNTIFS('Informe de Taladros'!$R$25:$R$500,$B61,'Informe de Taladros'!$E$25:$E$500,AG$24,'Informe de Taladros'!$N$25:$N$500,"LIBRE")</f>
        <v>1</v>
      </c>
      <c r="AH61" s="83">
        <f>COUNTIFS('Informe de Taladros'!$R$25:$R$500,$B61,'Informe de Taladros'!$E$25:$E$500,AH$24,'Informe de Taladros'!$N$25:$N$500,"LIBRE")</f>
        <v>0</v>
      </c>
      <c r="AI61" s="83">
        <f>COUNTIFS('Informe de Taladros'!$R$25:$R$500,$B61,'Informe de Taladros'!$E$25:$E$500,AI$24,'Informe de Taladros'!$N$25:$N$500,"LIBRE")</f>
        <v>0</v>
      </c>
      <c r="AJ61" s="83">
        <f>COUNTIFS('Informe de Taladros'!$R$25:$R$500,$B61,'Informe de Taladros'!$E$25:$E$500,AJ$24,'Informe de Taladros'!$N$25:$N$500,"LIBRE")</f>
        <v>0</v>
      </c>
      <c r="AK61" s="83">
        <f>COUNTIFS('Informe de Taladros'!$R$25:$R$500,$B61,'Informe de Taladros'!$E$25:$E$500,AK$24,'Informe de Taladros'!$N$25:$N$500,"LIBRE")</f>
        <v>0</v>
      </c>
      <c r="AL61" s="83">
        <f>COUNTIFS('Informe de Taladros'!$R$25:$R$500,$B61,'Informe de Taladros'!$E$25:$E$500,AL$24,'Informe de Taladros'!$N$25:$N$500,"LIBRE")</f>
        <v>7</v>
      </c>
      <c r="AM61" s="92">
        <f>COUNTIFS('Informe de Taladros'!$R$25:$R$500,$B61,'Informe de Taladros'!$N$25:$N$500,"LIBRE")</f>
        <v>10</v>
      </c>
      <c r="AN61" s="58"/>
      <c r="AO61" s="58"/>
      <c r="AP61" s="58"/>
      <c r="AQ61" s="58"/>
      <c r="AR61" s="58"/>
    </row>
    <row r="62" spans="2:44" s="45" customFormat="1" ht="21" customHeight="1">
      <c r="B62" s="194"/>
      <c r="C62" s="87" t="s">
        <v>425</v>
      </c>
      <c r="D62" s="74">
        <f>COUNTIFS('Informe de Taladros'!$R$25:$R$500,$B61,'Informe de Taladros'!$E$25:$E$500,D$24)</f>
        <v>0</v>
      </c>
      <c r="E62" s="74">
        <f>COUNTIFS('Informe de Taladros'!$R$25:$R$500,$B61,'Informe de Taladros'!$E$25:$E$500,E$24)</f>
        <v>0</v>
      </c>
      <c r="F62" s="74">
        <f>COUNTIFS('Informe de Taladros'!$R$25:$R$500,$B61,'Informe de Taladros'!$E$25:$E$500,F$24)</f>
        <v>0</v>
      </c>
      <c r="G62" s="74">
        <f>COUNTIFS('Informe de Taladros'!$R$25:$R$500,$B61,'Informe de Taladros'!$E$25:$E$500,G$24)</f>
        <v>2</v>
      </c>
      <c r="H62" s="74">
        <f>COUNTIFS('Informe de Taladros'!$R$25:$R$500,$B61,'Informe de Taladros'!$E$25:$E$500,H$24)</f>
        <v>0</v>
      </c>
      <c r="I62" s="74">
        <f>COUNTIFS('Informe de Taladros'!$R$25:$R$500,$B61,'Informe de Taladros'!$E$25:$E$500,I$24)</f>
        <v>0</v>
      </c>
      <c r="J62" s="74">
        <f>COUNTIFS('Informe de Taladros'!$R$25:$R$500,$B61,'Informe de Taladros'!$E$25:$E$500,J$24)</f>
        <v>0</v>
      </c>
      <c r="K62" s="74">
        <f>COUNTIFS('Informe de Taladros'!$R$25:$R$500,$B61,'Informe de Taladros'!$E$25:$E$500,K$24)</f>
        <v>1</v>
      </c>
      <c r="L62" s="74">
        <f>COUNTIFS('Informe de Taladros'!$R$25:$R$500,$B61,'Informe de Taladros'!$E$25:$E$500,L$24)</f>
        <v>0</v>
      </c>
      <c r="M62" s="74">
        <f>COUNTIFS('Informe de Taladros'!$R$25:$R$500,$B61,'Informe de Taladros'!$E$25:$E$500,M$24)</f>
        <v>0</v>
      </c>
      <c r="N62" s="74">
        <f>COUNTIFS('Informe de Taladros'!$R$25:$R$500,$B61,'Informe de Taladros'!$E$25:$E$500,N$24)</f>
        <v>0</v>
      </c>
      <c r="O62" s="74">
        <f>COUNTIFS('Informe de Taladros'!$R$25:$R$500,$B61,'Informe de Taladros'!$E$25:$E$500,O$24)</f>
        <v>0</v>
      </c>
      <c r="P62" s="74">
        <f>COUNTIFS('Informe de Taladros'!$R$25:$R$500,$B61,'Informe de Taladros'!$E$25:$E$500,P$24)</f>
        <v>0</v>
      </c>
      <c r="Q62" s="74">
        <f>COUNTIFS('Informe de Taladros'!$R$25:$R$500,$B61,'Informe de Taladros'!$E$25:$E$500,Q$24)</f>
        <v>0</v>
      </c>
      <c r="R62" s="74">
        <f>COUNTIFS('Informe de Taladros'!$R$25:$R$500,$B61,'Informe de Taladros'!$E$25:$E$500,R$24)</f>
        <v>0</v>
      </c>
      <c r="S62" s="74">
        <f>COUNTIFS('Informe de Taladros'!$R$25:$R$500,$B61,'Informe de Taladros'!$E$25:$E$500,S$24)</f>
        <v>0</v>
      </c>
      <c r="T62" s="74">
        <f>COUNTIFS('Informe de Taladros'!$R$25:$R$500,$B61,'Informe de Taladros'!$E$25:$E$500,T$24)</f>
        <v>0</v>
      </c>
      <c r="U62" s="74">
        <f>COUNTIFS('Informe de Taladros'!$R$25:$R$500,$B61,'Informe de Taladros'!$E$25:$E$500,U$24)</f>
        <v>0</v>
      </c>
      <c r="V62" s="74">
        <f>COUNTIFS('Informe de Taladros'!$R$25:$R$500,$B61,'Informe de Taladros'!$E$25:$E$500,V$24)</f>
        <v>0</v>
      </c>
      <c r="W62" s="74">
        <f>COUNTIFS('Informe de Taladros'!$R$25:$R$500,$B61,'Informe de Taladros'!$E$25:$E$500,W$24)</f>
        <v>0</v>
      </c>
      <c r="X62" s="74">
        <f>COUNTIFS('Informe de Taladros'!$R$25:$R$500,$B61,'Informe de Taladros'!$E$25:$E$500,X$24)</f>
        <v>0</v>
      </c>
      <c r="Y62" s="74">
        <f>COUNTIFS('Informe de Taladros'!$R$25:$R$500,$B61,'Informe de Taladros'!$E$25:$E$500,Y$24)</f>
        <v>0</v>
      </c>
      <c r="Z62" s="74">
        <f>COUNTIFS('Informe de Taladros'!$R$25:$R$500,$B61,'Informe de Taladros'!$E$25:$E$500,Z$24)</f>
        <v>0</v>
      </c>
      <c r="AA62" s="74">
        <f>COUNTIFS('Informe de Taladros'!$R$25:$R$500,$B61,'Informe de Taladros'!$E$25:$E$500,AA$24)</f>
        <v>0</v>
      </c>
      <c r="AB62" s="74">
        <f>COUNTIFS('Informe de Taladros'!$R$25:$R$500,$B61,'Informe de Taladros'!$E$25:$E$500,AB$24)</f>
        <v>0</v>
      </c>
      <c r="AC62" s="74">
        <f>COUNTIFS('Informe de Taladros'!$R$25:$R$500,$B61,'Informe de Taladros'!$E$25:$E$500,AC$24)</f>
        <v>0</v>
      </c>
      <c r="AD62" s="74">
        <f>COUNTIFS('Informe de Taladros'!$R$25:$R$500,$B61,'Informe de Taladros'!$E$25:$E$500,AD$24)</f>
        <v>0</v>
      </c>
      <c r="AE62" s="74">
        <f>COUNTIFS('Informe de Taladros'!$R$25:$R$500,$B61,'Informe de Taladros'!$E$25:$E$500,AE$24)</f>
        <v>0</v>
      </c>
      <c r="AF62" s="74">
        <f>COUNTIFS('Informe de Taladros'!$R$25:$R$500,$B61,'Informe de Taladros'!$E$25:$E$500,AF$24)</f>
        <v>0</v>
      </c>
      <c r="AG62" s="74">
        <f>COUNTIFS('Informe de Taladros'!$R$25:$R$500,$B61,'Informe de Taladros'!$E$25:$E$500,AG$24)</f>
        <v>1</v>
      </c>
      <c r="AH62" s="74">
        <f>COUNTIFS('Informe de Taladros'!$R$25:$R$500,$B61,'Informe de Taladros'!$E$25:$E$500,AH$24)</f>
        <v>0</v>
      </c>
      <c r="AI62" s="74">
        <f>COUNTIFS('Informe de Taladros'!$R$25:$R$500,$B61,'Informe de Taladros'!$E$25:$E$500,AI$24)</f>
        <v>0</v>
      </c>
      <c r="AJ62" s="74">
        <f>COUNTIFS('Informe de Taladros'!$R$25:$R$500,$B61,'Informe de Taladros'!$E$25:$E$500,AJ$24)</f>
        <v>0</v>
      </c>
      <c r="AK62" s="74">
        <f>COUNTIFS('Informe de Taladros'!$R$25:$R$500,$B61,'Informe de Taladros'!$E$25:$E$500,AK$24)</f>
        <v>0</v>
      </c>
      <c r="AL62" s="74">
        <f>COUNTIFS('Informe de Taladros'!$R$25:$R$500,$B61,'Informe de Taladros'!$E$25:$E$500,AL$24)</f>
        <v>9</v>
      </c>
      <c r="AM62" s="91">
        <f>COUNTIFS('Informe de Taladros'!$R$25:$R$500,$B61)</f>
        <v>13</v>
      </c>
      <c r="AN62" s="58"/>
      <c r="AO62" s="58"/>
      <c r="AP62" s="58"/>
      <c r="AQ62" s="58"/>
      <c r="AR62" s="58"/>
    </row>
    <row r="63" spans="2:44" s="45" customFormat="1" ht="21" customHeight="1">
      <c r="B63" s="193"/>
      <c r="C63" s="85" t="s">
        <v>423</v>
      </c>
      <c r="D63" s="83">
        <f>COUNTIFS('Informe de Taladros'!$R$25:$R$500,$B63,'Informe de Taladros'!$E$25:$E$500,D$24,'Informe de Taladros'!$N$25:$N$500,"LIBRE")</f>
        <v>0</v>
      </c>
      <c r="E63" s="83">
        <f>COUNTIFS('Informe de Taladros'!$R$25:$R$500,$B63,'Informe de Taladros'!$E$25:$E$500,E$24,'Informe de Taladros'!$N$25:$N$500,"LIBRE")</f>
        <v>0</v>
      </c>
      <c r="F63" s="83">
        <f>COUNTIFS('Informe de Taladros'!$R$25:$R$500,$B63,'Informe de Taladros'!$E$25:$E$500,F$24,'Informe de Taladros'!$N$25:$N$500,"LIBRE")</f>
        <v>0</v>
      </c>
      <c r="G63" s="83">
        <f>COUNTIFS('Informe de Taladros'!$R$25:$R$500,$B63,'Informe de Taladros'!$E$25:$E$500,G$24,'Informe de Taladros'!$N$25:$N$500,"LIBRE")</f>
        <v>0</v>
      </c>
      <c r="H63" s="83">
        <f>COUNTIFS('Informe de Taladros'!$R$25:$R$500,$B63,'Informe de Taladros'!$E$25:$E$500,H$24,'Informe de Taladros'!$N$25:$N$500,"LIBRE")</f>
        <v>0</v>
      </c>
      <c r="I63" s="83">
        <f>COUNTIFS('Informe de Taladros'!$R$25:$R$500,$B63,'Informe de Taladros'!$E$25:$E$500,I$24,'Informe de Taladros'!$N$25:$N$500,"LIBRE")</f>
        <v>0</v>
      </c>
      <c r="J63" s="83">
        <f>COUNTIFS('Informe de Taladros'!$R$25:$R$500,$B63,'Informe de Taladros'!$E$25:$E$500,J$24,'Informe de Taladros'!$N$25:$N$500,"LIBRE")</f>
        <v>0</v>
      </c>
      <c r="K63" s="83">
        <f>COUNTIFS('Informe de Taladros'!$R$25:$R$500,$B63,'Informe de Taladros'!$E$25:$E$500,K$24,'Informe de Taladros'!$N$25:$N$500,"LIBRE")</f>
        <v>0</v>
      </c>
      <c r="L63" s="83">
        <f>COUNTIFS('Informe de Taladros'!$R$25:$R$500,$B63,'Informe de Taladros'!$E$25:$E$500,L$24,'Informe de Taladros'!$N$25:$N$500,"LIBRE")</f>
        <v>0</v>
      </c>
      <c r="M63" s="83">
        <f>COUNTIFS('Informe de Taladros'!$R$25:$R$500,$B63,'Informe de Taladros'!$E$25:$E$500,M$24,'Informe de Taladros'!$N$25:$N$500,"LIBRE")</f>
        <v>0</v>
      </c>
      <c r="N63" s="83">
        <f>COUNTIFS('Informe de Taladros'!$R$25:$R$500,$B63,'Informe de Taladros'!$E$25:$E$500,N$24,'Informe de Taladros'!$N$25:$N$500,"LIBRE")</f>
        <v>0</v>
      </c>
      <c r="O63" s="83">
        <f>COUNTIFS('Informe de Taladros'!$R$25:$R$500,$B63,'Informe de Taladros'!$E$25:$E$500,O$24,'Informe de Taladros'!$N$25:$N$500,"LIBRE")</f>
        <v>0</v>
      </c>
      <c r="P63" s="83">
        <f>COUNTIFS('Informe de Taladros'!$R$25:$R$500,$B63,'Informe de Taladros'!$E$25:$E$500,P$24,'Informe de Taladros'!$N$25:$N$500,"LIBRE")</f>
        <v>0</v>
      </c>
      <c r="Q63" s="83">
        <f>COUNTIFS('Informe de Taladros'!$R$25:$R$500,$B63,'Informe de Taladros'!$E$25:$E$500,Q$24,'Informe de Taladros'!$N$25:$N$500,"LIBRE")</f>
        <v>0</v>
      </c>
      <c r="R63" s="83">
        <f>COUNTIFS('Informe de Taladros'!$R$25:$R$500,$B63,'Informe de Taladros'!$E$25:$E$500,R$24,'Informe de Taladros'!$N$25:$N$500,"LIBRE")</f>
        <v>0</v>
      </c>
      <c r="S63" s="83">
        <f>COUNTIFS('Informe de Taladros'!$R$25:$R$500,$B63,'Informe de Taladros'!$E$25:$E$500,S$24,'Informe de Taladros'!$N$25:$N$500,"LIBRE")</f>
        <v>0</v>
      </c>
      <c r="T63" s="83">
        <f>COUNTIFS('Informe de Taladros'!$R$25:$R$500,$B63,'Informe de Taladros'!$E$25:$E$500,T$24,'Informe de Taladros'!$N$25:$N$500,"LIBRE")</f>
        <v>0</v>
      </c>
      <c r="U63" s="83">
        <f>COUNTIFS('Informe de Taladros'!$R$25:$R$500,$B63,'Informe de Taladros'!$E$25:$E$500,U$24,'Informe de Taladros'!$N$25:$N$500,"LIBRE")</f>
        <v>0</v>
      </c>
      <c r="V63" s="83">
        <f>COUNTIFS('Informe de Taladros'!$R$25:$R$500,$B63,'Informe de Taladros'!$E$25:$E$500,V$24,'Informe de Taladros'!$N$25:$N$500,"LIBRE")</f>
        <v>0</v>
      </c>
      <c r="W63" s="83">
        <f>COUNTIFS('Informe de Taladros'!$R$25:$R$500,$B63,'Informe de Taladros'!$E$25:$E$500,W$24,'Informe de Taladros'!$N$25:$N$500,"LIBRE")</f>
        <v>0</v>
      </c>
      <c r="X63" s="83">
        <f>COUNTIFS('Informe de Taladros'!$R$25:$R$500,$B63,'Informe de Taladros'!$E$25:$E$500,X$24,'Informe de Taladros'!$N$25:$N$500,"LIBRE")</f>
        <v>0</v>
      </c>
      <c r="Y63" s="83">
        <f>COUNTIFS('Informe de Taladros'!$R$25:$R$500,$B63,'Informe de Taladros'!$E$25:$E$500,Y$24,'Informe de Taladros'!$N$25:$N$500,"LIBRE")</f>
        <v>0</v>
      </c>
      <c r="Z63" s="83">
        <f>COUNTIFS('Informe de Taladros'!$R$25:$R$500,$B63,'Informe de Taladros'!$E$25:$E$500,Z$24,'Informe de Taladros'!$N$25:$N$500,"LIBRE")</f>
        <v>0</v>
      </c>
      <c r="AA63" s="83">
        <f>COUNTIFS('Informe de Taladros'!$R$25:$R$500,$B63,'Informe de Taladros'!$E$25:$E$500,AA$24,'Informe de Taladros'!$N$25:$N$500,"LIBRE")</f>
        <v>0</v>
      </c>
      <c r="AB63" s="83">
        <f>COUNTIFS('Informe de Taladros'!$R$25:$R$500,$B63,'Informe de Taladros'!$E$25:$E$500,AB$24,'Informe de Taladros'!$N$25:$N$500,"LIBRE")</f>
        <v>0</v>
      </c>
      <c r="AC63" s="83">
        <f>COUNTIFS('Informe de Taladros'!$R$25:$R$500,$B63,'Informe de Taladros'!$E$25:$E$500,AC$24,'Informe de Taladros'!$N$25:$N$500,"LIBRE")</f>
        <v>0</v>
      </c>
      <c r="AD63" s="83">
        <f>COUNTIFS('Informe de Taladros'!$R$25:$R$500,$B63,'Informe de Taladros'!$E$25:$E$500,AD$24,'Informe de Taladros'!$N$25:$N$500,"LIBRE")</f>
        <v>0</v>
      </c>
      <c r="AE63" s="83">
        <f>COUNTIFS('Informe de Taladros'!$R$25:$R$500,$B63,'Informe de Taladros'!$E$25:$E$500,AE$24,'Informe de Taladros'!$N$25:$N$500,"LIBRE")</f>
        <v>0</v>
      </c>
      <c r="AF63" s="83">
        <f>COUNTIFS('Informe de Taladros'!$R$25:$R$500,$B63,'Informe de Taladros'!$E$25:$E$500,AF$24,'Informe de Taladros'!$N$25:$N$500,"LIBRE")</f>
        <v>0</v>
      </c>
      <c r="AG63" s="83">
        <f>COUNTIFS('Informe de Taladros'!$R$25:$R$500,$B63,'Informe de Taladros'!$E$25:$E$500,AG$24,'Informe de Taladros'!$N$25:$N$500,"LIBRE")</f>
        <v>0</v>
      </c>
      <c r="AH63" s="83">
        <f>COUNTIFS('Informe de Taladros'!$R$25:$R$500,$B63,'Informe de Taladros'!$E$25:$E$500,AH$24,'Informe de Taladros'!$N$25:$N$500,"LIBRE")</f>
        <v>0</v>
      </c>
      <c r="AI63" s="83">
        <f>COUNTIFS('Informe de Taladros'!$R$25:$R$500,$B63,'Informe de Taladros'!$E$25:$E$500,AI$24,'Informe de Taladros'!$N$25:$N$500,"LIBRE")</f>
        <v>0</v>
      </c>
      <c r="AJ63" s="83">
        <f>COUNTIFS('Informe de Taladros'!$R$25:$R$500,$B63,'Informe de Taladros'!$E$25:$E$500,AJ$24,'Informe de Taladros'!$N$25:$N$500,"LIBRE")</f>
        <v>0</v>
      </c>
      <c r="AK63" s="83">
        <f>COUNTIFS('Informe de Taladros'!$R$25:$R$500,$B63,'Informe de Taladros'!$E$25:$E$500,AK$24,'Informe de Taladros'!$N$25:$N$500,"LIBRE")</f>
        <v>0</v>
      </c>
      <c r="AL63" s="83">
        <f>COUNTIFS('Informe de Taladros'!$R$25:$R$500,$B63,'Informe de Taladros'!$E$25:$E$500,AL$24,'Informe de Taladros'!$N$25:$N$500,"LIBRE")</f>
        <v>0</v>
      </c>
      <c r="AM63" s="92">
        <f>COUNTIFS('Informe de Taladros'!$R$25:$R$500,$B63,'Informe de Taladros'!$N$25:$N$500,"LIBRE")</f>
        <v>0</v>
      </c>
      <c r="AN63" s="58"/>
      <c r="AO63" s="58"/>
      <c r="AP63" s="58"/>
      <c r="AQ63" s="58"/>
      <c r="AR63" s="58"/>
    </row>
    <row r="64" spans="2:44" s="45" customFormat="1" ht="21" customHeight="1">
      <c r="B64" s="194"/>
      <c r="C64" s="87" t="s">
        <v>425</v>
      </c>
      <c r="D64" s="74">
        <f>COUNTIFS('Informe de Taladros'!$R$25:$R$500,$B63,'Informe de Taladros'!$E$25:$E$500,D$24)</f>
        <v>0</v>
      </c>
      <c r="E64" s="74">
        <f>COUNTIFS('Informe de Taladros'!$R$25:$R$500,$B63,'Informe de Taladros'!$E$25:$E$500,E$24)</f>
        <v>0</v>
      </c>
      <c r="F64" s="74">
        <f>COUNTIFS('Informe de Taladros'!$R$25:$R$500,$B63,'Informe de Taladros'!$E$25:$E$500,F$24)</f>
        <v>0</v>
      </c>
      <c r="G64" s="74">
        <f>COUNTIFS('Informe de Taladros'!$R$25:$R$500,$B63,'Informe de Taladros'!$E$25:$E$500,G$24)</f>
        <v>0</v>
      </c>
      <c r="H64" s="74">
        <f>COUNTIFS('Informe de Taladros'!$R$25:$R$500,$B63,'Informe de Taladros'!$E$25:$E$500,H$24)</f>
        <v>0</v>
      </c>
      <c r="I64" s="74">
        <f>COUNTIFS('Informe de Taladros'!$R$25:$R$500,$B63,'Informe de Taladros'!$E$25:$E$500,I$24)</f>
        <v>0</v>
      </c>
      <c r="J64" s="74">
        <f>COUNTIFS('Informe de Taladros'!$R$25:$R$500,$B63,'Informe de Taladros'!$E$25:$E$500,J$24)</f>
        <v>0</v>
      </c>
      <c r="K64" s="74">
        <f>COUNTIFS('Informe de Taladros'!$R$25:$R$500,$B63,'Informe de Taladros'!$E$25:$E$500,K$24)</f>
        <v>0</v>
      </c>
      <c r="L64" s="74">
        <f>COUNTIFS('Informe de Taladros'!$R$25:$R$500,$B63,'Informe de Taladros'!$E$25:$E$500,L$24)</f>
        <v>0</v>
      </c>
      <c r="M64" s="74">
        <f>COUNTIFS('Informe de Taladros'!$R$25:$R$500,$B63,'Informe de Taladros'!$E$25:$E$500,M$24)</f>
        <v>0</v>
      </c>
      <c r="N64" s="74">
        <f>COUNTIFS('Informe de Taladros'!$R$25:$R$500,$B63,'Informe de Taladros'!$E$25:$E$500,N$24)</f>
        <v>0</v>
      </c>
      <c r="O64" s="74">
        <f>COUNTIFS('Informe de Taladros'!$R$25:$R$500,$B63,'Informe de Taladros'!$E$25:$E$500,O$24)</f>
        <v>0</v>
      </c>
      <c r="P64" s="74">
        <f>COUNTIFS('Informe de Taladros'!$R$25:$R$500,$B63,'Informe de Taladros'!$E$25:$E$500,P$24)</f>
        <v>0</v>
      </c>
      <c r="Q64" s="74">
        <f>COUNTIFS('Informe de Taladros'!$R$25:$R$500,$B63,'Informe de Taladros'!$E$25:$E$500,Q$24)</f>
        <v>0</v>
      </c>
      <c r="R64" s="74">
        <f>COUNTIFS('Informe de Taladros'!$R$25:$R$500,$B63,'Informe de Taladros'!$E$25:$E$500,R$24)</f>
        <v>0</v>
      </c>
      <c r="S64" s="74">
        <f>COUNTIFS('Informe de Taladros'!$R$25:$R$500,$B63,'Informe de Taladros'!$E$25:$E$500,S$24)</f>
        <v>0</v>
      </c>
      <c r="T64" s="74">
        <f>COUNTIFS('Informe de Taladros'!$R$25:$R$500,$B63,'Informe de Taladros'!$E$25:$E$500,T$24)</f>
        <v>0</v>
      </c>
      <c r="U64" s="74">
        <f>COUNTIFS('Informe de Taladros'!$R$25:$R$500,$B63,'Informe de Taladros'!$E$25:$E$500,U$24)</f>
        <v>0</v>
      </c>
      <c r="V64" s="74">
        <f>COUNTIFS('Informe de Taladros'!$R$25:$R$500,$B63,'Informe de Taladros'!$E$25:$E$500,V$24)</f>
        <v>0</v>
      </c>
      <c r="W64" s="74">
        <f>COUNTIFS('Informe de Taladros'!$R$25:$R$500,$B63,'Informe de Taladros'!$E$25:$E$500,W$24)</f>
        <v>0</v>
      </c>
      <c r="X64" s="74">
        <f>COUNTIFS('Informe de Taladros'!$R$25:$R$500,$B63,'Informe de Taladros'!$E$25:$E$500,X$24)</f>
        <v>0</v>
      </c>
      <c r="Y64" s="74">
        <f>COUNTIFS('Informe de Taladros'!$R$25:$R$500,$B63,'Informe de Taladros'!$E$25:$E$500,Y$24)</f>
        <v>0</v>
      </c>
      <c r="Z64" s="74">
        <f>COUNTIFS('Informe de Taladros'!$R$25:$R$500,$B63,'Informe de Taladros'!$E$25:$E$500,Z$24)</f>
        <v>0</v>
      </c>
      <c r="AA64" s="74">
        <f>COUNTIFS('Informe de Taladros'!$R$25:$R$500,$B63,'Informe de Taladros'!$E$25:$E$500,AA$24)</f>
        <v>0</v>
      </c>
      <c r="AB64" s="74">
        <f>COUNTIFS('Informe de Taladros'!$R$25:$R$500,$B63,'Informe de Taladros'!$E$25:$E$500,AB$24)</f>
        <v>0</v>
      </c>
      <c r="AC64" s="74">
        <f>COUNTIFS('Informe de Taladros'!$R$25:$R$500,$B63,'Informe de Taladros'!$E$25:$E$500,AC$24)</f>
        <v>0</v>
      </c>
      <c r="AD64" s="74">
        <f>COUNTIFS('Informe de Taladros'!$R$25:$R$500,$B63,'Informe de Taladros'!$E$25:$E$500,AD$24)</f>
        <v>0</v>
      </c>
      <c r="AE64" s="74">
        <f>COUNTIFS('Informe de Taladros'!$R$25:$R$500,$B63,'Informe de Taladros'!$E$25:$E$500,AE$24)</f>
        <v>0</v>
      </c>
      <c r="AF64" s="74">
        <f>COUNTIFS('Informe de Taladros'!$R$25:$R$500,$B63,'Informe de Taladros'!$E$25:$E$500,AF$24)</f>
        <v>0</v>
      </c>
      <c r="AG64" s="74">
        <f>COUNTIFS('Informe de Taladros'!$R$25:$R$500,$B63,'Informe de Taladros'!$E$25:$E$500,AG$24)</f>
        <v>0</v>
      </c>
      <c r="AH64" s="74">
        <f>COUNTIFS('Informe de Taladros'!$R$25:$R$500,$B63,'Informe de Taladros'!$E$25:$E$500,AH$24)</f>
        <v>0</v>
      </c>
      <c r="AI64" s="74">
        <f>COUNTIFS('Informe de Taladros'!$R$25:$R$500,$B63,'Informe de Taladros'!$E$25:$E$500,AI$24)</f>
        <v>0</v>
      </c>
      <c r="AJ64" s="74">
        <f>COUNTIFS('Informe de Taladros'!$R$25:$R$500,$B63,'Informe de Taladros'!$E$25:$E$500,AJ$24)</f>
        <v>0</v>
      </c>
      <c r="AK64" s="74">
        <f>COUNTIFS('Informe de Taladros'!$R$25:$R$500,$B63,'Informe de Taladros'!$E$25:$E$500,AK$24)</f>
        <v>0</v>
      </c>
      <c r="AL64" s="74">
        <f>COUNTIFS('Informe de Taladros'!$R$25:$R$500,$B63,'Informe de Taladros'!$E$25:$E$500,AL$24)</f>
        <v>0</v>
      </c>
      <c r="AM64" s="91">
        <f>COUNTIFS('Informe de Taladros'!$R$25:$R$500,$B63)</f>
        <v>0</v>
      </c>
      <c r="AN64" s="58"/>
      <c r="AO64" s="58"/>
      <c r="AP64" s="58"/>
      <c r="AQ64" s="58"/>
      <c r="AR64" s="58"/>
    </row>
    <row r="65" spans="2:44" ht="19.5" customHeight="1" thickBot="1">
      <c r="B65" s="93"/>
      <c r="C65" s="94" t="s">
        <v>425</v>
      </c>
      <c r="D65" s="95">
        <f>COUNTIFS('Informe de Taladros'!$R$25:$R$500,$B65,'Informe de Taladros'!$E$25:$E$500,D$24)</f>
        <v>0</v>
      </c>
      <c r="E65" s="95">
        <f>COUNTIFS('Informe de Taladros'!$R$25:$R$500,$B65,'Informe de Taladros'!$E$25:$E$500,E$24)</f>
        <v>0</v>
      </c>
      <c r="F65" s="95">
        <f>COUNTIFS('Informe de Taladros'!$R$25:$R$500,$B65,'Informe de Taladros'!$E$25:$E$500,F$24)</f>
        <v>0</v>
      </c>
      <c r="G65" s="95">
        <f>COUNTIFS('Informe de Taladros'!$R$25:$R$500,$B65,'Informe de Taladros'!$E$25:$E$500,G$24)</f>
        <v>0</v>
      </c>
      <c r="H65" s="95">
        <f>COUNTIFS('Informe de Taladros'!$R$25:$R$500,$B65,'Informe de Taladros'!$E$25:$E$500,H$24)</f>
        <v>0</v>
      </c>
      <c r="I65" s="95">
        <f>COUNTIFS('Informe de Taladros'!$R$25:$R$500,$B65,'Informe de Taladros'!$E$25:$E$500,I$24)</f>
        <v>0</v>
      </c>
      <c r="J65" s="95">
        <f>COUNTIFS('Informe de Taladros'!$R$25:$R$500,$B65,'Informe de Taladros'!$E$25:$E$500,J$24)</f>
        <v>0</v>
      </c>
      <c r="K65" s="95">
        <f>COUNTIFS('Informe de Taladros'!$R$25:$R$500,$B65,'Informe de Taladros'!$E$25:$E$500,K$24)</f>
        <v>0</v>
      </c>
      <c r="L65" s="95">
        <f>COUNTIFS('Informe de Taladros'!$R$25:$R$500,$B65,'Informe de Taladros'!$E$25:$E$500,L$24)</f>
        <v>0</v>
      </c>
      <c r="M65" s="95">
        <f>COUNTIFS('Informe de Taladros'!$R$25:$R$500,$B65,'Informe de Taladros'!$E$25:$E$500,M$24)</f>
        <v>0</v>
      </c>
      <c r="N65" s="95">
        <f>COUNTIFS('Informe de Taladros'!$R$25:$R$500,$B65,'Informe de Taladros'!$E$25:$E$500,N$24)</f>
        <v>0</v>
      </c>
      <c r="O65" s="95">
        <f>COUNTIFS('Informe de Taladros'!$R$25:$R$500,$B65,'Informe de Taladros'!$E$25:$E$500,O$24)</f>
        <v>0</v>
      </c>
      <c r="P65" s="95">
        <f>COUNTIFS('Informe de Taladros'!$R$25:$R$500,$B65,'Informe de Taladros'!$E$25:$E$500,P$24)</f>
        <v>0</v>
      </c>
      <c r="Q65" s="95">
        <f>COUNTIFS('Informe de Taladros'!$R$25:$R$500,$B65,'Informe de Taladros'!$E$25:$E$500,Q$24)</f>
        <v>0</v>
      </c>
      <c r="R65" s="95">
        <f>COUNTIFS('Informe de Taladros'!$R$25:$R$500,$B65,'Informe de Taladros'!$E$25:$E$500,R$24)</f>
        <v>0</v>
      </c>
      <c r="S65" s="95">
        <f>COUNTIFS('Informe de Taladros'!$R$25:$R$500,$B65,'Informe de Taladros'!$E$25:$E$500,S$24)</f>
        <v>0</v>
      </c>
      <c r="T65" s="95">
        <f>COUNTIFS('Informe de Taladros'!$R$25:$R$500,$B65,'Informe de Taladros'!$E$25:$E$500,T$24)</f>
        <v>0</v>
      </c>
      <c r="U65" s="95">
        <f>COUNTIFS('Informe de Taladros'!$R$25:$R$500,$B65,'Informe de Taladros'!$E$25:$E$500,U$24)</f>
        <v>0</v>
      </c>
      <c r="V65" s="95">
        <f>COUNTIFS('Informe de Taladros'!$R$25:$R$500,$B65,'Informe de Taladros'!$E$25:$E$500,V$24)</f>
        <v>0</v>
      </c>
      <c r="W65" s="95">
        <f>COUNTIFS('Informe de Taladros'!$R$25:$R$500,$B65,'Informe de Taladros'!$E$25:$E$500,W$24)</f>
        <v>0</v>
      </c>
      <c r="X65" s="95">
        <f>COUNTIFS('Informe de Taladros'!$R$25:$R$500,$B65,'Informe de Taladros'!$E$25:$E$500,X$24)</f>
        <v>0</v>
      </c>
      <c r="Y65" s="95">
        <f>COUNTIFS('Informe de Taladros'!$R$25:$R$500,$B65,'Informe de Taladros'!$E$25:$E$500,Y$24)</f>
        <v>0</v>
      </c>
      <c r="Z65" s="95">
        <f>COUNTIFS('Informe de Taladros'!$R$25:$R$500,$B65,'Informe de Taladros'!$E$25:$E$500,Z$24)</f>
        <v>0</v>
      </c>
      <c r="AA65" s="95">
        <f>COUNTIFS('Informe de Taladros'!$R$25:$R$500,$B65,'Informe de Taladros'!$E$25:$E$500,AA$24)</f>
        <v>0</v>
      </c>
      <c r="AB65" s="95">
        <f>COUNTIFS('Informe de Taladros'!$R$25:$R$500,$B65,'Informe de Taladros'!$E$25:$E$500,AB$24)</f>
        <v>0</v>
      </c>
      <c r="AC65" s="95">
        <f>COUNTIFS('Informe de Taladros'!$R$25:$R$500,$B65,'Informe de Taladros'!$E$25:$E$500,AC$24)</f>
        <v>0</v>
      </c>
      <c r="AD65" s="95">
        <f>COUNTIFS('Informe de Taladros'!$R$25:$R$500,$B65,'Informe de Taladros'!$E$25:$E$500,AD$24)</f>
        <v>0</v>
      </c>
      <c r="AE65" s="95">
        <f>COUNTIFS('Informe de Taladros'!$R$25:$R$500,$B65,'Informe de Taladros'!$E$25:$E$500,AE$24)</f>
        <v>0</v>
      </c>
      <c r="AF65" s="95">
        <f>COUNTIFS('Informe de Taladros'!$R$25:$R$500,$B65,'Informe de Taladros'!$E$25:$E$500,AF$24)</f>
        <v>0</v>
      </c>
      <c r="AG65" s="95">
        <f>COUNTIFS('Informe de Taladros'!$R$25:$R$500,$B65,'Informe de Taladros'!$E$25:$E$500,AG$24)</f>
        <v>0</v>
      </c>
      <c r="AH65" s="95">
        <f>COUNTIFS('Informe de Taladros'!$R$25:$R$500,$B65,'Informe de Taladros'!$E$25:$E$500,AH$24)</f>
        <v>0</v>
      </c>
      <c r="AI65" s="95">
        <f>COUNTIFS('Informe de Taladros'!$R$25:$R$500,$B65,'Informe de Taladros'!$E$25:$E$500,AI$24)</f>
        <v>0</v>
      </c>
      <c r="AJ65" s="95">
        <f>COUNTIFS('Informe de Taladros'!$R$25:$R$500,$B65,'Informe de Taladros'!$E$25:$E$500,AJ$24)</f>
        <v>0</v>
      </c>
      <c r="AK65" s="95">
        <f>COUNTIFS('Informe de Taladros'!$R$25:$R$500,$B65,'Informe de Taladros'!$E$25:$E$500,AK$24)</f>
        <v>0</v>
      </c>
      <c r="AL65" s="95">
        <f>COUNTIFS('Informe de Taladros'!$R$25:$R$500,$B65,'Informe de Taladros'!$E$25:$E$500,AL$24)</f>
        <v>0</v>
      </c>
      <c r="AM65" s="96">
        <f>COUNTIFS('Informe de Taladros'!$R$25:$R$500,$B65)</f>
        <v>0</v>
      </c>
      <c r="AN65" s="61"/>
      <c r="AO65" s="61"/>
      <c r="AP65" s="61"/>
      <c r="AQ65" s="61"/>
      <c r="AR65" s="58"/>
    </row>
    <row r="66" spans="2:44" ht="16" thickBot="1">
      <c r="B66" s="39"/>
      <c r="C66" s="39"/>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N66" s="61"/>
      <c r="AO66" s="61"/>
      <c r="AP66" s="61"/>
      <c r="AQ66" s="61"/>
      <c r="AR66" s="58"/>
    </row>
    <row r="67" spans="2:44" ht="16" thickBot="1">
      <c r="B67" s="66" t="s">
        <v>413</v>
      </c>
      <c r="C67" s="82"/>
      <c r="D67" s="67">
        <f t="shared" ref="D67:AL67" si="0">D26+D28+D30+D32+D34+D36+D38+D40+D42+D44+D46+D48+D50+D52+D54+D56+D58+D60+D62+D64+D65</f>
        <v>0</v>
      </c>
      <c r="E67" s="67">
        <f t="shared" si="0"/>
        <v>0</v>
      </c>
      <c r="F67" s="67">
        <f t="shared" si="0"/>
        <v>0</v>
      </c>
      <c r="G67" s="67">
        <f t="shared" si="0"/>
        <v>5</v>
      </c>
      <c r="H67" s="67">
        <f t="shared" si="0"/>
        <v>0</v>
      </c>
      <c r="I67" s="67">
        <f t="shared" si="0"/>
        <v>7</v>
      </c>
      <c r="J67" s="67">
        <f t="shared" si="0"/>
        <v>0</v>
      </c>
      <c r="K67" s="67">
        <f t="shared" si="0"/>
        <v>23</v>
      </c>
      <c r="L67" s="67">
        <f t="shared" si="0"/>
        <v>0</v>
      </c>
      <c r="M67" s="67"/>
      <c r="N67" s="67"/>
      <c r="O67" s="67">
        <f t="shared" si="0"/>
        <v>4</v>
      </c>
      <c r="P67" s="67">
        <f t="shared" si="0"/>
        <v>1</v>
      </c>
      <c r="Q67" s="67">
        <f t="shared" si="0"/>
        <v>7</v>
      </c>
      <c r="R67" s="67">
        <f t="shared" si="0"/>
        <v>1</v>
      </c>
      <c r="S67" s="67">
        <f t="shared" si="0"/>
        <v>1</v>
      </c>
      <c r="T67" s="67">
        <f t="shared" si="0"/>
        <v>69</v>
      </c>
      <c r="U67" s="67">
        <f t="shared" si="0"/>
        <v>3</v>
      </c>
      <c r="V67" s="67">
        <f t="shared" si="0"/>
        <v>4</v>
      </c>
      <c r="W67" s="67">
        <f t="shared" si="0"/>
        <v>0</v>
      </c>
      <c r="X67" s="67">
        <f t="shared" si="0"/>
        <v>19</v>
      </c>
      <c r="Y67" s="67">
        <f t="shared" si="0"/>
        <v>0</v>
      </c>
      <c r="Z67" s="67">
        <f t="shared" si="0"/>
        <v>1</v>
      </c>
      <c r="AA67" s="67">
        <f t="shared" si="0"/>
        <v>0</v>
      </c>
      <c r="AB67" s="67"/>
      <c r="AC67" s="67">
        <f t="shared" si="0"/>
        <v>19</v>
      </c>
      <c r="AD67" s="67">
        <f t="shared" si="0"/>
        <v>5</v>
      </c>
      <c r="AE67" s="67"/>
      <c r="AF67" s="67"/>
      <c r="AG67" s="67">
        <f t="shared" si="0"/>
        <v>32</v>
      </c>
      <c r="AH67" s="67">
        <f t="shared" si="0"/>
        <v>1</v>
      </c>
      <c r="AI67" s="67">
        <f t="shared" si="0"/>
        <v>6</v>
      </c>
      <c r="AJ67" s="67"/>
      <c r="AK67" s="67">
        <f t="shared" si="0"/>
        <v>11</v>
      </c>
      <c r="AL67" s="84">
        <f t="shared" si="0"/>
        <v>37</v>
      </c>
      <c r="AM67" s="68">
        <f>AM26+AM28+AM30+AM32+AM34+AM36+AM38+AM40+AM42+AM44+AM46+AM48+AM50+AM52+AM54+AM56+AM58+AM60+AM62+AM64+AM65</f>
        <v>262</v>
      </c>
      <c r="AN67" s="61"/>
      <c r="AO67" s="61"/>
      <c r="AP67" s="61"/>
      <c r="AQ67" s="61"/>
      <c r="AR67" s="58"/>
    </row>
    <row r="68" spans="2:44" ht="15.5">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58"/>
    </row>
    <row r="69" spans="2:44" ht="12" customHeight="1"/>
    <row r="70" spans="2:44" ht="12" customHeight="1">
      <c r="B70" s="183" t="s">
        <v>285</v>
      </c>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row>
    <row r="71" spans="2:44" ht="12" customHeight="1">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row>
    <row r="72" spans="2:44" ht="12" customHeight="1">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row>
  </sheetData>
  <sheetProtection sort="0" autoFilter="0" pivotTables="0"/>
  <mergeCells count="22">
    <mergeCell ref="B70:AN72"/>
    <mergeCell ref="B55:B56"/>
    <mergeCell ref="A19:O20"/>
    <mergeCell ref="B27:B28"/>
    <mergeCell ref="B25:B26"/>
    <mergeCell ref="B63:B64"/>
    <mergeCell ref="B61:B62"/>
    <mergeCell ref="B59:B60"/>
    <mergeCell ref="B57:B58"/>
    <mergeCell ref="B53:B54"/>
    <mergeCell ref="B51:B52"/>
    <mergeCell ref="B49:B50"/>
    <mergeCell ref="B47:B48"/>
    <mergeCell ref="B31:B32"/>
    <mergeCell ref="B29:B30"/>
    <mergeCell ref="B45:B46"/>
    <mergeCell ref="B33:B34"/>
    <mergeCell ref="B43:B44"/>
    <mergeCell ref="B41:B42"/>
    <mergeCell ref="B39:B40"/>
    <mergeCell ref="B37:B38"/>
    <mergeCell ref="B35:B3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0"/>
  <sheetViews>
    <sheetView showGridLines="0" zoomScale="85" zoomScaleNormal="85" workbookViewId="0"/>
  </sheetViews>
  <sheetFormatPr baseColWidth="10" defaultColWidth="0" defaultRowHeight="14.5" zeroHeight="1"/>
  <cols>
    <col min="1" max="4" width="11.453125" customWidth="1"/>
    <col min="5" max="5" width="23.6328125" customWidth="1"/>
    <col min="6" max="6" width="11.453125" customWidth="1"/>
    <col min="7" max="7" width="57.08984375" customWidth="1"/>
    <col min="8" max="8" width="14.54296875" customWidth="1"/>
    <col min="9" max="9" width="19.90625" style="35" customWidth="1"/>
    <col min="10" max="13" width="11.453125" customWidth="1"/>
    <col min="14" max="16384" width="11.453125" hidden="1"/>
  </cols>
  <sheetData>
    <row r="1" spans="1:8"/>
    <row r="2" spans="1:8"/>
    <row r="3" spans="1:8"/>
    <row r="4" spans="1:8"/>
    <row r="5" spans="1:8"/>
    <row r="6" spans="1:8"/>
    <row r="7" spans="1:8"/>
    <row r="8" spans="1:8"/>
    <row r="9" spans="1:8"/>
    <row r="10" spans="1:8"/>
    <row r="11" spans="1:8"/>
    <row r="12" spans="1:8"/>
    <row r="13" spans="1:8"/>
    <row r="14" spans="1:8"/>
    <row r="15" spans="1:8" ht="15" customHeight="1">
      <c r="A15" s="169" t="s">
        <v>5</v>
      </c>
      <c r="B15" s="169"/>
      <c r="C15" s="169"/>
      <c r="D15" s="169"/>
      <c r="E15" s="169"/>
      <c r="F15" s="169"/>
      <c r="G15" s="169"/>
      <c r="H15" s="169"/>
    </row>
    <row r="16" spans="1:8" ht="15" customHeight="1" thickBot="1">
      <c r="A16" s="170"/>
      <c r="B16" s="170"/>
      <c r="C16" s="170"/>
      <c r="D16" s="170"/>
      <c r="E16" s="170"/>
      <c r="F16" s="170"/>
      <c r="G16" s="170"/>
      <c r="H16" s="170"/>
    </row>
    <row r="17" spans="2:9"/>
    <row r="18" spans="2:9"/>
    <row r="19" spans="2:9" ht="18">
      <c r="B19" s="173" t="s">
        <v>20</v>
      </c>
      <c r="C19" s="173"/>
      <c r="D19" s="173" t="s">
        <v>21</v>
      </c>
      <c r="E19" s="173"/>
      <c r="F19" s="173" t="s">
        <v>22</v>
      </c>
      <c r="G19" s="173"/>
      <c r="H19" s="109" t="s">
        <v>23</v>
      </c>
      <c r="I19" s="109" t="s">
        <v>24</v>
      </c>
    </row>
    <row r="20" spans="2:9" ht="30" customHeight="1">
      <c r="B20" s="172" t="s">
        <v>25</v>
      </c>
      <c r="C20" s="172"/>
      <c r="D20" s="172" t="s">
        <v>26</v>
      </c>
      <c r="E20" s="172"/>
      <c r="F20" s="172" t="s">
        <v>27</v>
      </c>
      <c r="G20" s="172"/>
      <c r="H20" s="111" t="s">
        <v>28</v>
      </c>
      <c r="I20" s="112" t="s">
        <v>29</v>
      </c>
    </row>
    <row r="21" spans="2:9" ht="30" customHeight="1">
      <c r="B21" s="172" t="s">
        <v>30</v>
      </c>
      <c r="C21" s="172"/>
      <c r="D21" s="174" t="s">
        <v>31</v>
      </c>
      <c r="E21" s="174"/>
      <c r="F21" s="172" t="s">
        <v>32</v>
      </c>
      <c r="G21" s="172"/>
      <c r="H21" s="111" t="s">
        <v>33</v>
      </c>
      <c r="I21" s="112" t="s">
        <v>34</v>
      </c>
    </row>
    <row r="22" spans="2:9" ht="30" customHeight="1">
      <c r="B22" s="172" t="s">
        <v>35</v>
      </c>
      <c r="C22" s="172"/>
      <c r="D22" s="174" t="s">
        <v>36</v>
      </c>
      <c r="E22" s="174"/>
      <c r="F22" s="172" t="s">
        <v>37</v>
      </c>
      <c r="G22" s="172"/>
      <c r="H22" s="111" t="s">
        <v>38</v>
      </c>
      <c r="I22" s="112" t="s">
        <v>39</v>
      </c>
    </row>
    <row r="23" spans="2:9" ht="42" customHeight="1">
      <c r="B23" s="172" t="s">
        <v>40</v>
      </c>
      <c r="C23" s="172"/>
      <c r="D23" s="174" t="s">
        <v>41</v>
      </c>
      <c r="E23" s="174"/>
      <c r="F23" s="172" t="s">
        <v>42</v>
      </c>
      <c r="G23" s="172"/>
      <c r="H23" s="111" t="s">
        <v>38</v>
      </c>
      <c r="I23" s="112" t="s">
        <v>39</v>
      </c>
    </row>
    <row r="24" spans="2:9" ht="30" customHeight="1">
      <c r="B24" s="172" t="s">
        <v>43</v>
      </c>
      <c r="C24" s="172"/>
      <c r="D24" s="174" t="s">
        <v>44</v>
      </c>
      <c r="E24" s="174"/>
      <c r="F24" s="172" t="s">
        <v>45</v>
      </c>
      <c r="G24" s="172"/>
      <c r="H24" s="111" t="s">
        <v>28</v>
      </c>
      <c r="I24" s="112" t="s">
        <v>29</v>
      </c>
    </row>
    <row r="25" spans="2:9" ht="30" customHeight="1">
      <c r="B25" s="172" t="s">
        <v>46</v>
      </c>
      <c r="C25" s="172"/>
      <c r="D25" s="174" t="s">
        <v>47</v>
      </c>
      <c r="E25" s="174"/>
      <c r="F25" s="172" t="s">
        <v>48</v>
      </c>
      <c r="G25" s="172"/>
      <c r="H25" s="111" t="s">
        <v>38</v>
      </c>
      <c r="I25" s="112" t="s">
        <v>39</v>
      </c>
    </row>
    <row r="26" spans="2:9" ht="30" customHeight="1">
      <c r="B26" s="172" t="s">
        <v>49</v>
      </c>
      <c r="C26" s="172"/>
      <c r="D26" s="174" t="s">
        <v>50</v>
      </c>
      <c r="E26" s="174"/>
      <c r="F26" s="172" t="s">
        <v>51</v>
      </c>
      <c r="G26" s="172"/>
      <c r="H26" s="110" t="s">
        <v>38</v>
      </c>
      <c r="I26" s="112" t="s">
        <v>29</v>
      </c>
    </row>
    <row r="27" spans="2:9" ht="30" customHeight="1">
      <c r="B27" s="172" t="s">
        <v>52</v>
      </c>
      <c r="C27" s="172"/>
      <c r="D27" s="174" t="s">
        <v>53</v>
      </c>
      <c r="E27" s="174"/>
      <c r="F27" s="172" t="s">
        <v>54</v>
      </c>
      <c r="G27" s="172"/>
      <c r="H27" s="111" t="s">
        <v>38</v>
      </c>
      <c r="I27" s="112" t="s">
        <v>39</v>
      </c>
    </row>
    <row r="28" spans="2:9" ht="30" customHeight="1">
      <c r="B28" s="172" t="s">
        <v>55</v>
      </c>
      <c r="C28" s="172"/>
      <c r="D28" s="174" t="s">
        <v>56</v>
      </c>
      <c r="E28" s="174"/>
      <c r="F28" s="172" t="s">
        <v>57</v>
      </c>
      <c r="G28" s="172"/>
      <c r="H28" s="111" t="s">
        <v>33</v>
      </c>
      <c r="I28" s="112" t="s">
        <v>39</v>
      </c>
    </row>
    <row r="29" spans="2:9" ht="30" customHeight="1">
      <c r="B29" s="172" t="s">
        <v>58</v>
      </c>
      <c r="C29" s="172"/>
      <c r="D29" s="174" t="s">
        <v>59</v>
      </c>
      <c r="E29" s="174"/>
      <c r="F29" s="172" t="s">
        <v>60</v>
      </c>
      <c r="G29" s="172"/>
      <c r="H29" s="111" t="s">
        <v>33</v>
      </c>
      <c r="I29" s="112" t="s">
        <v>39</v>
      </c>
    </row>
    <row r="30" spans="2:9" ht="30" customHeight="1">
      <c r="B30" s="172" t="s">
        <v>61</v>
      </c>
      <c r="C30" s="172"/>
      <c r="D30" s="174" t="s">
        <v>62</v>
      </c>
      <c r="E30" s="174"/>
      <c r="F30" s="172" t="s">
        <v>63</v>
      </c>
      <c r="G30" s="172"/>
      <c r="H30" s="172" t="s">
        <v>38</v>
      </c>
      <c r="I30" s="112" t="s">
        <v>39</v>
      </c>
    </row>
    <row r="31" spans="2:9" ht="30" customHeight="1">
      <c r="B31" s="174" t="s">
        <v>64</v>
      </c>
      <c r="C31" s="174"/>
      <c r="D31" s="174" t="s">
        <v>65</v>
      </c>
      <c r="E31" s="174"/>
      <c r="F31" s="172"/>
      <c r="G31" s="172"/>
      <c r="H31" s="172"/>
      <c r="I31" s="112" t="s">
        <v>39</v>
      </c>
    </row>
    <row r="32" spans="2:9" ht="30" customHeight="1">
      <c r="B32" s="174" t="s">
        <v>66</v>
      </c>
      <c r="C32" s="174"/>
      <c r="D32" s="174" t="s">
        <v>67</v>
      </c>
      <c r="E32" s="174"/>
      <c r="F32" s="172"/>
      <c r="G32" s="172"/>
      <c r="H32" s="172"/>
      <c r="I32" s="112" t="s">
        <v>39</v>
      </c>
    </row>
    <row r="33" spans="2:10" ht="30" customHeight="1">
      <c r="B33" s="172" t="s">
        <v>68</v>
      </c>
      <c r="C33" s="172"/>
      <c r="D33" s="174" t="s">
        <v>69</v>
      </c>
      <c r="E33" s="174"/>
      <c r="F33" s="172" t="s">
        <v>70</v>
      </c>
      <c r="G33" s="172"/>
      <c r="H33" s="111" t="s">
        <v>33</v>
      </c>
      <c r="I33" s="112" t="s">
        <v>29</v>
      </c>
    </row>
    <row r="34" spans="2:10" ht="30" customHeight="1">
      <c r="B34" s="172" t="s">
        <v>71</v>
      </c>
      <c r="C34" s="172"/>
      <c r="D34" s="174" t="s">
        <v>72</v>
      </c>
      <c r="E34" s="174"/>
      <c r="F34" s="172" t="s">
        <v>73</v>
      </c>
      <c r="G34" s="172"/>
      <c r="H34" s="111" t="s">
        <v>33</v>
      </c>
      <c r="I34" s="112" t="s">
        <v>29</v>
      </c>
    </row>
    <row r="35" spans="2:10" ht="30" customHeight="1">
      <c r="B35" s="172" t="s">
        <v>74</v>
      </c>
      <c r="C35" s="172"/>
      <c r="D35" s="174" t="s">
        <v>75</v>
      </c>
      <c r="E35" s="174"/>
      <c r="F35" s="174" t="s">
        <v>76</v>
      </c>
      <c r="G35" s="174"/>
      <c r="H35" s="111" t="s">
        <v>33</v>
      </c>
      <c r="I35" s="112" t="s">
        <v>39</v>
      </c>
    </row>
    <row r="36" spans="2:10" ht="30" customHeight="1">
      <c r="B36" s="172" t="s">
        <v>77</v>
      </c>
      <c r="C36" s="172"/>
      <c r="D36" s="174" t="s">
        <v>78</v>
      </c>
      <c r="E36" s="174"/>
      <c r="F36" s="172" t="s">
        <v>79</v>
      </c>
      <c r="G36" s="172"/>
      <c r="H36" s="110" t="s">
        <v>33</v>
      </c>
      <c r="I36" s="112" t="s">
        <v>39</v>
      </c>
    </row>
    <row r="37" spans="2:10" ht="30" customHeight="1">
      <c r="B37" s="174" t="s">
        <v>80</v>
      </c>
      <c r="C37" s="174"/>
      <c r="D37" s="174" t="s">
        <v>81</v>
      </c>
      <c r="E37" s="174"/>
      <c r="F37" s="172" t="s">
        <v>82</v>
      </c>
      <c r="G37" s="172"/>
      <c r="H37" s="111" t="s">
        <v>33</v>
      </c>
      <c r="I37" s="112" t="s">
        <v>34</v>
      </c>
    </row>
    <row r="38" spans="2:10" ht="30" customHeight="1">
      <c r="B38" s="174" t="s">
        <v>83</v>
      </c>
      <c r="C38" s="174"/>
      <c r="D38" s="174" t="s">
        <v>84</v>
      </c>
      <c r="E38" s="174"/>
      <c r="F38" s="172" t="s">
        <v>85</v>
      </c>
      <c r="G38" s="172"/>
      <c r="H38" s="111" t="s">
        <v>33</v>
      </c>
      <c r="I38" s="112" t="s">
        <v>34</v>
      </c>
    </row>
    <row r="39" spans="2:10" ht="30" customHeight="1">
      <c r="B39" s="174" t="s">
        <v>86</v>
      </c>
      <c r="C39" s="174"/>
      <c r="D39" s="174" t="s">
        <v>87</v>
      </c>
      <c r="E39" s="174"/>
      <c r="F39" s="172" t="s">
        <v>88</v>
      </c>
      <c r="G39" s="172"/>
      <c r="H39" s="111" t="s">
        <v>33</v>
      </c>
      <c r="I39" s="112" t="s">
        <v>39</v>
      </c>
    </row>
    <row r="40" spans="2:10" ht="30" customHeight="1">
      <c r="B40" s="172" t="s">
        <v>89</v>
      </c>
      <c r="C40" s="172"/>
      <c r="D40" s="174" t="s">
        <v>90</v>
      </c>
      <c r="E40" s="174"/>
      <c r="F40" s="172" t="s">
        <v>91</v>
      </c>
      <c r="G40" s="172"/>
      <c r="H40" s="111" t="s">
        <v>33</v>
      </c>
      <c r="I40" s="112" t="s">
        <v>39</v>
      </c>
    </row>
    <row r="41" spans="2:10" ht="62">
      <c r="B41" s="172" t="s">
        <v>92</v>
      </c>
      <c r="C41" s="172"/>
      <c r="D41" s="172" t="s">
        <v>93</v>
      </c>
      <c r="E41" s="172"/>
      <c r="F41" s="172" t="s">
        <v>94</v>
      </c>
      <c r="G41" s="172"/>
      <c r="H41" s="111" t="s">
        <v>33</v>
      </c>
      <c r="I41" s="113" t="s">
        <v>95</v>
      </c>
    </row>
    <row r="42" spans="2:10">
      <c r="F42" s="175"/>
      <c r="G42" s="175"/>
    </row>
    <row r="43" spans="2:10">
      <c r="B43" s="165" t="s">
        <v>19</v>
      </c>
      <c r="C43" s="165"/>
      <c r="D43" s="165"/>
      <c r="E43" s="165"/>
      <c r="F43" s="165"/>
      <c r="G43" s="165"/>
      <c r="H43" s="165"/>
      <c r="I43" s="165"/>
      <c r="J43" s="165"/>
    </row>
    <row r="44" spans="2:10">
      <c r="B44" s="165"/>
      <c r="C44" s="165"/>
      <c r="D44" s="165"/>
      <c r="E44" s="165"/>
      <c r="F44" s="165"/>
      <c r="G44" s="165"/>
      <c r="H44" s="165"/>
      <c r="I44" s="165"/>
      <c r="J44" s="165"/>
    </row>
    <row r="45" spans="2:10">
      <c r="B45" s="165"/>
      <c r="C45" s="165"/>
      <c r="D45" s="165"/>
      <c r="E45" s="165"/>
      <c r="F45" s="165"/>
      <c r="G45" s="165"/>
      <c r="H45" s="165"/>
      <c r="I45" s="165"/>
      <c r="J45" s="165"/>
    </row>
    <row r="46" spans="2:10">
      <c r="B46" s="165"/>
      <c r="C46" s="165"/>
      <c r="D46" s="165"/>
      <c r="E46" s="165"/>
      <c r="F46" s="165"/>
      <c r="G46" s="165"/>
      <c r="H46" s="165"/>
      <c r="I46" s="165"/>
      <c r="J46" s="165"/>
    </row>
    <row r="47" spans="2:10">
      <c r="B47" s="165"/>
      <c r="C47" s="165"/>
      <c r="D47" s="165"/>
      <c r="E47" s="165"/>
      <c r="F47" s="165"/>
      <c r="G47" s="165"/>
      <c r="H47" s="165"/>
      <c r="I47" s="165"/>
      <c r="J47" s="165"/>
    </row>
    <row r="48" spans="2:10">
      <c r="B48" s="165"/>
      <c r="C48" s="165"/>
      <c r="D48" s="165"/>
      <c r="E48" s="165"/>
      <c r="F48" s="165"/>
      <c r="G48" s="165"/>
      <c r="H48" s="165"/>
      <c r="I48" s="165"/>
      <c r="J48" s="165"/>
    </row>
    <row r="49" spans="2:10">
      <c r="B49" s="165"/>
      <c r="C49" s="165"/>
      <c r="D49" s="165"/>
      <c r="E49" s="165"/>
      <c r="F49" s="165"/>
      <c r="G49" s="165"/>
      <c r="H49" s="165"/>
      <c r="I49" s="165"/>
      <c r="J49" s="165"/>
    </row>
    <row r="50" spans="2:10"/>
  </sheetData>
  <sheetProtection sort="0" autoFilter="0" pivotTables="0"/>
  <autoFilter ref="B19:H41" xr:uid="{00000000-0009-0000-0000-000001000000}">
    <filterColumn colId="0" showButton="0"/>
    <filterColumn colId="2" showButton="0"/>
    <filterColumn colId="4" showButton="0"/>
  </autoFilter>
  <mergeCells count="72">
    <mergeCell ref="F29:G29"/>
    <mergeCell ref="H30:H32"/>
    <mergeCell ref="B43:J49"/>
    <mergeCell ref="F38:G38"/>
    <mergeCell ref="F39:G39"/>
    <mergeCell ref="F40:G40"/>
    <mergeCell ref="F41:G41"/>
    <mergeCell ref="F42:G42"/>
    <mergeCell ref="D38:E38"/>
    <mergeCell ref="D39:E39"/>
    <mergeCell ref="D40:E40"/>
    <mergeCell ref="D41:E41"/>
    <mergeCell ref="B32:C32"/>
    <mergeCell ref="B31:C31"/>
    <mergeCell ref="F37:G37"/>
    <mergeCell ref="D32:E32"/>
    <mergeCell ref="F33:G33"/>
    <mergeCell ref="F30:G32"/>
    <mergeCell ref="F35:G35"/>
    <mergeCell ref="F36:G36"/>
    <mergeCell ref="D31:E31"/>
    <mergeCell ref="F34:G34"/>
    <mergeCell ref="D30:E30"/>
    <mergeCell ref="D33:E33"/>
    <mergeCell ref="D34:E34"/>
    <mergeCell ref="D35:E35"/>
    <mergeCell ref="D36:E36"/>
    <mergeCell ref="D29:E29"/>
    <mergeCell ref="B30:C30"/>
    <mergeCell ref="B41:C41"/>
    <mergeCell ref="B39:C39"/>
    <mergeCell ref="B40:C40"/>
    <mergeCell ref="B33:C33"/>
    <mergeCell ref="B34:C34"/>
    <mergeCell ref="B35:C35"/>
    <mergeCell ref="B36:C36"/>
    <mergeCell ref="B37:C37"/>
    <mergeCell ref="B38:C38"/>
    <mergeCell ref="D37:E37"/>
    <mergeCell ref="B29:C29"/>
    <mergeCell ref="F22:G22"/>
    <mergeCell ref="F23:G23"/>
    <mergeCell ref="F24:G24"/>
    <mergeCell ref="D27:E27"/>
    <mergeCell ref="D28:E28"/>
    <mergeCell ref="B22:C22"/>
    <mergeCell ref="B23:C23"/>
    <mergeCell ref="B24:C24"/>
    <mergeCell ref="B25:C25"/>
    <mergeCell ref="B27:C27"/>
    <mergeCell ref="B28:C28"/>
    <mergeCell ref="D23:E23"/>
    <mergeCell ref="D24:E24"/>
    <mergeCell ref="F27:G27"/>
    <mergeCell ref="F28:G28"/>
    <mergeCell ref="D25:E25"/>
    <mergeCell ref="A15:E16"/>
    <mergeCell ref="F15:H16"/>
    <mergeCell ref="F26:G26"/>
    <mergeCell ref="D19:E19"/>
    <mergeCell ref="F19:G19"/>
    <mergeCell ref="B19:C19"/>
    <mergeCell ref="F20:G20"/>
    <mergeCell ref="F21:G21"/>
    <mergeCell ref="F25:G25"/>
    <mergeCell ref="B20:C20"/>
    <mergeCell ref="B21:C21"/>
    <mergeCell ref="B26:C26"/>
    <mergeCell ref="D26:E26"/>
    <mergeCell ref="D20:E20"/>
    <mergeCell ref="D21:E21"/>
    <mergeCell ref="D22:E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5:AI64"/>
  <sheetViews>
    <sheetView showGridLines="0" zoomScale="55" zoomScaleNormal="55" workbookViewId="0">
      <selection activeCell="G16" sqref="G16"/>
    </sheetView>
  </sheetViews>
  <sheetFormatPr baseColWidth="10" defaultColWidth="11.453125" defaultRowHeight="11.5"/>
  <cols>
    <col min="1" max="1" width="7.54296875" style="5" customWidth="1"/>
    <col min="2" max="2" width="30.6328125" style="6" customWidth="1"/>
    <col min="3" max="3" width="69" style="5" customWidth="1"/>
    <col min="4" max="4" width="14.90625" style="5" bestFit="1" customWidth="1"/>
    <col min="5" max="5" width="24.08984375" style="5" customWidth="1"/>
    <col min="6" max="6" width="32.08984375" style="5" bestFit="1" customWidth="1"/>
    <col min="7" max="7" width="41.36328125" style="5" customWidth="1"/>
    <col min="8" max="8" width="33" style="5" customWidth="1"/>
    <col min="9" max="9" width="18.54296875" style="5" customWidth="1"/>
    <col min="10" max="10" width="17.6328125" style="5" customWidth="1"/>
    <col min="11" max="11" width="20.453125" style="5" customWidth="1"/>
    <col min="12" max="12" width="24.08984375" style="5" customWidth="1"/>
    <col min="13" max="16384" width="11.453125" style="5"/>
  </cols>
  <sheetData>
    <row r="15" spans="7:11" ht="11.25" customHeight="1">
      <c r="G15" s="6"/>
      <c r="H15" s="6"/>
      <c r="I15" s="6"/>
      <c r="J15" s="8"/>
      <c r="K15" s="9"/>
    </row>
    <row r="16" spans="7:11">
      <c r="G16" s="6"/>
      <c r="H16" s="6"/>
      <c r="I16" s="6"/>
      <c r="J16" s="10"/>
      <c r="K16" s="3"/>
    </row>
    <row r="17" spans="1:35" ht="12" customHeight="1">
      <c r="A17" s="178"/>
      <c r="B17" s="178"/>
      <c r="C17" s="178"/>
      <c r="D17" s="178"/>
      <c r="E17" s="178"/>
      <c r="F17" s="178"/>
      <c r="G17" s="6"/>
      <c r="H17" s="6"/>
      <c r="I17" s="6"/>
      <c r="J17" s="10"/>
      <c r="K17" s="3"/>
    </row>
    <row r="18" spans="1:35">
      <c r="A18" s="16"/>
      <c r="B18" s="16"/>
      <c r="C18" s="16"/>
      <c r="D18" s="16"/>
      <c r="E18" s="16"/>
      <c r="F18" s="16"/>
      <c r="G18" s="6"/>
      <c r="H18" s="6"/>
      <c r="I18" s="6"/>
      <c r="J18" s="10"/>
      <c r="K18" s="3"/>
    </row>
    <row r="19" spans="1:35" ht="12" customHeight="1">
      <c r="A19" s="169" t="s">
        <v>7</v>
      </c>
      <c r="B19" s="169"/>
      <c r="C19" s="169"/>
      <c r="D19" s="169"/>
      <c r="E19" s="169"/>
      <c r="F19" s="15"/>
      <c r="G19" s="15"/>
      <c r="H19" s="15"/>
      <c r="I19" s="6"/>
      <c r="J19" s="10"/>
      <c r="K19" s="3"/>
    </row>
    <row r="20" spans="1:35" ht="12.75" customHeight="1" thickBot="1">
      <c r="A20" s="170"/>
      <c r="B20" s="170"/>
      <c r="C20" s="170"/>
      <c r="D20" s="170"/>
      <c r="E20" s="170"/>
      <c r="F20" s="15"/>
      <c r="G20" s="15"/>
      <c r="H20" s="15"/>
      <c r="I20" s="6"/>
      <c r="J20" s="10"/>
      <c r="K20" s="3"/>
    </row>
    <row r="21" spans="1:35">
      <c r="A21" s="179"/>
      <c r="B21" s="180"/>
      <c r="C21" s="179"/>
      <c r="D21" s="179"/>
      <c r="G21" s="6"/>
      <c r="I21" s="6"/>
      <c r="J21" s="10"/>
      <c r="K21" s="3"/>
    </row>
    <row r="22" spans="1:35">
      <c r="A22" s="43"/>
      <c r="B22" s="1"/>
      <c r="C22" s="4"/>
      <c r="D22" s="4"/>
    </row>
    <row r="23" spans="1:35">
      <c r="A23" s="43"/>
      <c r="B23" s="1"/>
      <c r="C23" s="4"/>
      <c r="D23" s="4"/>
    </row>
    <row r="24" spans="1:35" ht="12" customHeight="1">
      <c r="A24" s="176" t="s">
        <v>96</v>
      </c>
      <c r="B24" s="176" t="s">
        <v>97</v>
      </c>
      <c r="C24" s="176" t="s">
        <v>98</v>
      </c>
      <c r="D24" s="176" t="s">
        <v>99</v>
      </c>
      <c r="E24" s="176" t="s">
        <v>100</v>
      </c>
      <c r="F24" s="176" t="s">
        <v>101</v>
      </c>
      <c r="G24" s="176" t="s">
        <v>102</v>
      </c>
      <c r="H24" s="176" t="s">
        <v>103</v>
      </c>
      <c r="I24" s="176" t="s">
        <v>104</v>
      </c>
      <c r="J24" s="176" t="s">
        <v>105</v>
      </c>
      <c r="K24" s="176" t="s">
        <v>106</v>
      </c>
      <c r="L24" s="176" t="s">
        <v>107</v>
      </c>
    </row>
    <row r="25" spans="1:35" ht="30.75" customHeight="1">
      <c r="A25" s="177"/>
      <c r="B25" s="177"/>
      <c r="C25" s="177"/>
      <c r="D25" s="177"/>
      <c r="E25" s="177"/>
      <c r="F25" s="177"/>
      <c r="G25" s="177"/>
      <c r="H25" s="177"/>
      <c r="I25" s="177"/>
      <c r="J25" s="177"/>
      <c r="K25" s="177"/>
      <c r="L25" s="177"/>
    </row>
    <row r="26" spans="1:35" s="6" customFormat="1" ht="87.5">
      <c r="A26" s="99">
        <v>1</v>
      </c>
      <c r="B26" s="97" t="s">
        <v>108</v>
      </c>
      <c r="C26" s="31" t="s">
        <v>109</v>
      </c>
      <c r="D26" s="29" t="s">
        <v>110</v>
      </c>
      <c r="E26" s="29" t="s">
        <v>111</v>
      </c>
      <c r="F26" s="29" t="s">
        <v>112</v>
      </c>
      <c r="G26" s="108" t="s">
        <v>113</v>
      </c>
      <c r="H26" s="106" t="s">
        <v>114</v>
      </c>
      <c r="I26" s="114" t="s">
        <v>115</v>
      </c>
      <c r="J26" s="107" t="s">
        <v>116</v>
      </c>
      <c r="K26" s="105" t="s">
        <v>117</v>
      </c>
      <c r="L26" s="115" t="s">
        <v>118</v>
      </c>
    </row>
    <row r="27" spans="1:35" s="6" customFormat="1" ht="100">
      <c r="A27" s="99">
        <v>2</v>
      </c>
      <c r="B27" s="97" t="s">
        <v>119</v>
      </c>
      <c r="C27" s="31" t="s">
        <v>120</v>
      </c>
      <c r="D27" s="29" t="s">
        <v>121</v>
      </c>
      <c r="E27" s="29" t="s">
        <v>122</v>
      </c>
      <c r="F27" s="29"/>
      <c r="G27" s="106"/>
      <c r="H27" s="106" t="s">
        <v>123</v>
      </c>
      <c r="I27" s="114" t="s">
        <v>124</v>
      </c>
      <c r="J27" s="107" t="s">
        <v>116</v>
      </c>
      <c r="K27" s="105"/>
      <c r="L27" s="115"/>
    </row>
    <row r="28" spans="1:35" ht="175">
      <c r="A28" s="99">
        <v>3</v>
      </c>
      <c r="B28" s="116" t="s">
        <v>125</v>
      </c>
      <c r="C28" s="117" t="s">
        <v>126</v>
      </c>
      <c r="D28" s="104" t="s">
        <v>127</v>
      </c>
      <c r="E28" s="104" t="s">
        <v>128</v>
      </c>
      <c r="F28" s="104" t="s">
        <v>129</v>
      </c>
      <c r="G28" s="106" t="s">
        <v>130</v>
      </c>
      <c r="H28" s="106" t="s">
        <v>131</v>
      </c>
      <c r="I28" s="114" t="s">
        <v>115</v>
      </c>
      <c r="J28" s="107" t="s">
        <v>132</v>
      </c>
      <c r="K28" s="105" t="s">
        <v>133</v>
      </c>
      <c r="L28" s="118" t="s">
        <v>134</v>
      </c>
    </row>
    <row r="29" spans="1:35" ht="87.5">
      <c r="A29" s="99">
        <v>4</v>
      </c>
      <c r="B29" s="116" t="s">
        <v>135</v>
      </c>
      <c r="C29" s="117" t="s">
        <v>136</v>
      </c>
      <c r="D29" s="104" t="s">
        <v>137</v>
      </c>
      <c r="E29" s="105" t="s">
        <v>138</v>
      </c>
      <c r="F29" s="104" t="s">
        <v>139</v>
      </c>
      <c r="G29" s="106" t="s">
        <v>140</v>
      </c>
      <c r="H29" s="106" t="s">
        <v>141</v>
      </c>
      <c r="I29" s="114" t="s">
        <v>115</v>
      </c>
      <c r="J29" s="107" t="s">
        <v>142</v>
      </c>
      <c r="K29" s="105" t="s">
        <v>143</v>
      </c>
      <c r="L29" s="105" t="s">
        <v>144</v>
      </c>
    </row>
    <row r="30" spans="1:35" ht="125">
      <c r="A30" s="99">
        <v>5</v>
      </c>
      <c r="B30" s="116" t="s">
        <v>145</v>
      </c>
      <c r="C30" s="117" t="s">
        <v>146</v>
      </c>
      <c r="D30" s="104" t="s">
        <v>147</v>
      </c>
      <c r="E30" s="104" t="s">
        <v>148</v>
      </c>
      <c r="F30" s="104" t="s">
        <v>149</v>
      </c>
      <c r="G30" s="105" t="s">
        <v>150</v>
      </c>
      <c r="H30" s="106" t="s">
        <v>151</v>
      </c>
      <c r="I30" s="119" t="s">
        <v>115</v>
      </c>
      <c r="J30" s="107" t="s">
        <v>152</v>
      </c>
      <c r="K30" s="32" t="s">
        <v>153</v>
      </c>
      <c r="L30" s="107"/>
      <c r="AI30" s="37"/>
    </row>
    <row r="31" spans="1:35" ht="187.5">
      <c r="A31" s="99">
        <v>6</v>
      </c>
      <c r="B31" s="120" t="s">
        <v>154</v>
      </c>
      <c r="C31" s="117" t="s">
        <v>155</v>
      </c>
      <c r="D31" s="121" t="s">
        <v>156</v>
      </c>
      <c r="E31" s="121" t="s">
        <v>157</v>
      </c>
      <c r="F31" s="121" t="s">
        <v>158</v>
      </c>
      <c r="G31" s="105" t="s">
        <v>159</v>
      </c>
      <c r="H31" s="106" t="s">
        <v>160</v>
      </c>
      <c r="I31" s="114" t="s">
        <v>115</v>
      </c>
      <c r="J31" s="107" t="s">
        <v>116</v>
      </c>
      <c r="K31" s="122" t="s">
        <v>161</v>
      </c>
      <c r="L31" s="107" t="s">
        <v>162</v>
      </c>
      <c r="M31" s="38"/>
      <c r="N31" s="38"/>
      <c r="O31" s="38"/>
      <c r="P31" s="38"/>
      <c r="R31" s="38"/>
      <c r="S31" s="38"/>
      <c r="T31" s="38"/>
      <c r="U31" s="38"/>
      <c r="V31" s="38"/>
      <c r="W31" s="38"/>
      <c r="X31" s="38"/>
      <c r="Y31" s="38"/>
      <c r="Z31" s="38"/>
      <c r="AA31" s="38"/>
      <c r="AB31" s="38"/>
      <c r="AC31" s="38"/>
      <c r="AD31" s="38"/>
    </row>
    <row r="32" spans="1:35" ht="125">
      <c r="A32" s="99">
        <v>7</v>
      </c>
      <c r="B32" s="102" t="s">
        <v>163</v>
      </c>
      <c r="C32" s="117" t="s">
        <v>164</v>
      </c>
      <c r="D32" s="103" t="s">
        <v>165</v>
      </c>
      <c r="E32" s="104" t="s">
        <v>166</v>
      </c>
      <c r="F32" s="103" t="s">
        <v>167</v>
      </c>
      <c r="G32" s="105" t="s">
        <v>168</v>
      </c>
      <c r="H32" s="106" t="s">
        <v>169</v>
      </c>
      <c r="I32" s="114" t="s">
        <v>170</v>
      </c>
      <c r="J32" s="107" t="s">
        <v>171</v>
      </c>
      <c r="K32" s="104"/>
      <c r="L32" s="107" t="s">
        <v>172</v>
      </c>
      <c r="M32" s="38"/>
      <c r="N32" s="38"/>
      <c r="O32" s="38"/>
      <c r="P32" s="38"/>
      <c r="R32" s="38"/>
      <c r="S32" s="38"/>
      <c r="T32" s="38"/>
      <c r="U32" s="38"/>
      <c r="V32" s="38"/>
      <c r="W32" s="38"/>
      <c r="X32" s="38"/>
      <c r="Y32" s="38"/>
      <c r="Z32" s="38"/>
      <c r="AA32" s="38"/>
      <c r="AB32" s="38"/>
      <c r="AC32" s="38"/>
      <c r="AD32" s="38"/>
    </row>
    <row r="33" spans="1:12" ht="100">
      <c r="A33" s="99">
        <v>8</v>
      </c>
      <c r="B33" s="120" t="s">
        <v>173</v>
      </c>
      <c r="C33" s="117" t="s">
        <v>174</v>
      </c>
      <c r="D33" s="121" t="s">
        <v>175</v>
      </c>
      <c r="E33" s="121" t="s">
        <v>176</v>
      </c>
      <c r="F33" s="121" t="s">
        <v>177</v>
      </c>
      <c r="G33" s="106" t="s">
        <v>178</v>
      </c>
      <c r="H33" s="106" t="s">
        <v>179</v>
      </c>
      <c r="I33" s="114" t="s">
        <v>115</v>
      </c>
      <c r="J33" s="107"/>
      <c r="K33" s="122" t="s">
        <v>180</v>
      </c>
      <c r="L33" s="107"/>
    </row>
    <row r="34" spans="1:12" ht="101.5">
      <c r="A34" s="99">
        <v>9</v>
      </c>
      <c r="B34" s="116" t="s">
        <v>181</v>
      </c>
      <c r="C34" s="117" t="s">
        <v>182</v>
      </c>
      <c r="D34" s="123" t="s">
        <v>183</v>
      </c>
      <c r="E34" s="123" t="s">
        <v>184</v>
      </c>
      <c r="F34" s="123" t="s">
        <v>185</v>
      </c>
      <c r="G34" s="106" t="s">
        <v>186</v>
      </c>
      <c r="H34" s="106" t="s">
        <v>187</v>
      </c>
      <c r="I34" s="114" t="s">
        <v>115</v>
      </c>
      <c r="J34" s="107" t="s">
        <v>188</v>
      </c>
      <c r="K34" s="124" t="s">
        <v>189</v>
      </c>
      <c r="L34" s="107"/>
    </row>
    <row r="35" spans="1:12" ht="25">
      <c r="A35" s="99">
        <v>10</v>
      </c>
      <c r="B35" s="116" t="s">
        <v>190</v>
      </c>
      <c r="C35" s="117" t="s">
        <v>191</v>
      </c>
      <c r="D35" s="104" t="s">
        <v>192</v>
      </c>
      <c r="E35" s="104" t="s">
        <v>193</v>
      </c>
      <c r="F35" s="104"/>
      <c r="G35" s="106"/>
      <c r="H35" s="106" t="s">
        <v>194</v>
      </c>
      <c r="I35" s="114" t="s">
        <v>115</v>
      </c>
      <c r="J35" s="107" t="s">
        <v>116</v>
      </c>
      <c r="K35" s="121"/>
      <c r="L35" s="107"/>
    </row>
    <row r="36" spans="1:12" ht="87.5">
      <c r="A36" s="99">
        <v>11</v>
      </c>
      <c r="B36" s="116" t="s">
        <v>195</v>
      </c>
      <c r="C36" s="117" t="s">
        <v>196</v>
      </c>
      <c r="D36" s="104" t="s">
        <v>197</v>
      </c>
      <c r="E36" s="104" t="s">
        <v>198</v>
      </c>
      <c r="F36" s="104" t="s">
        <v>199</v>
      </c>
      <c r="G36" s="106" t="s">
        <v>200</v>
      </c>
      <c r="H36" s="114"/>
      <c r="I36" s="135"/>
      <c r="J36" s="107"/>
      <c r="K36" s="104"/>
      <c r="L36" s="107"/>
    </row>
    <row r="37" spans="1:12" ht="25">
      <c r="A37" s="99">
        <v>12</v>
      </c>
      <c r="B37" s="116" t="s">
        <v>201</v>
      </c>
      <c r="C37" s="117" t="s">
        <v>202</v>
      </c>
      <c r="D37" s="104" t="s">
        <v>203</v>
      </c>
      <c r="E37" s="104" t="s">
        <v>204</v>
      </c>
      <c r="F37" s="104" t="s">
        <v>205</v>
      </c>
      <c r="G37" s="106" t="s">
        <v>206</v>
      </c>
      <c r="H37" s="119" t="s">
        <v>207</v>
      </c>
      <c r="I37" s="114" t="s">
        <v>115</v>
      </c>
      <c r="J37" s="107" t="s">
        <v>116</v>
      </c>
      <c r="K37" s="121"/>
      <c r="L37" s="107"/>
    </row>
    <row r="38" spans="1:12" ht="100">
      <c r="A38" s="99">
        <v>13</v>
      </c>
      <c r="B38" s="98" t="s">
        <v>208</v>
      </c>
      <c r="C38" s="117" t="s">
        <v>209</v>
      </c>
      <c r="D38" s="30">
        <v>3147028522</v>
      </c>
      <c r="E38" s="30"/>
      <c r="F38" s="104" t="s">
        <v>210</v>
      </c>
      <c r="G38" s="125" t="s">
        <v>211</v>
      </c>
      <c r="H38" s="119" t="s">
        <v>212</v>
      </c>
      <c r="I38" s="114" t="s">
        <v>115</v>
      </c>
      <c r="J38" s="107" t="s">
        <v>116</v>
      </c>
      <c r="K38" s="104" t="s">
        <v>143</v>
      </c>
      <c r="L38" s="107"/>
    </row>
    <row r="39" spans="1:12" ht="75">
      <c r="A39" s="99">
        <v>14</v>
      </c>
      <c r="B39" s="116" t="s">
        <v>213</v>
      </c>
      <c r="C39" s="117" t="s">
        <v>214</v>
      </c>
      <c r="D39" s="104" t="s">
        <v>215</v>
      </c>
      <c r="E39" s="104" t="s">
        <v>216</v>
      </c>
      <c r="F39" s="104" t="s">
        <v>217</v>
      </c>
      <c r="G39" s="106" t="s">
        <v>218</v>
      </c>
      <c r="H39" s="40" t="s">
        <v>219</v>
      </c>
      <c r="I39" s="119" t="s">
        <v>220</v>
      </c>
      <c r="J39" s="107" t="s">
        <v>116</v>
      </c>
      <c r="K39" s="121" t="s">
        <v>221</v>
      </c>
      <c r="L39" s="107"/>
    </row>
    <row r="40" spans="1:12" ht="29">
      <c r="A40" s="99">
        <v>15</v>
      </c>
      <c r="B40" s="116" t="s">
        <v>222</v>
      </c>
      <c r="C40" s="126" t="s">
        <v>223</v>
      </c>
      <c r="D40" s="127" t="s">
        <v>224</v>
      </c>
      <c r="E40" s="128" t="s">
        <v>225</v>
      </c>
      <c r="F40" s="104"/>
      <c r="G40" s="108" t="s">
        <v>226</v>
      </c>
      <c r="H40" s="119" t="s">
        <v>227</v>
      </c>
      <c r="I40" s="114" t="s">
        <v>115</v>
      </c>
      <c r="J40" s="114" t="s">
        <v>228</v>
      </c>
      <c r="K40" s="128" t="s">
        <v>229</v>
      </c>
      <c r="L40" s="107"/>
    </row>
    <row r="41" spans="1:12" ht="14.5">
      <c r="A41" s="99">
        <v>16</v>
      </c>
      <c r="B41" s="116" t="s">
        <v>230</v>
      </c>
      <c r="C41" s="129" t="s">
        <v>231</v>
      </c>
      <c r="D41" s="129">
        <v>7456385</v>
      </c>
      <c r="E41" s="129"/>
      <c r="F41" s="104" t="s">
        <v>232</v>
      </c>
      <c r="G41" s="130" t="s">
        <v>233</v>
      </c>
      <c r="H41" s="127"/>
      <c r="I41" s="114" t="s">
        <v>115</v>
      </c>
      <c r="J41" s="107" t="s">
        <v>116</v>
      </c>
      <c r="K41" s="129"/>
      <c r="L41" s="107"/>
    </row>
    <row r="42" spans="1:12" ht="50">
      <c r="A42" s="99">
        <v>17</v>
      </c>
      <c r="B42" s="116" t="s">
        <v>234</v>
      </c>
      <c r="C42" s="131" t="s">
        <v>235</v>
      </c>
      <c r="D42" s="129" t="s">
        <v>236</v>
      </c>
      <c r="E42" s="129" t="s">
        <v>237</v>
      </c>
      <c r="F42" s="104" t="s">
        <v>232</v>
      </c>
      <c r="G42" s="129" t="s">
        <v>238</v>
      </c>
      <c r="H42" s="127" t="s">
        <v>239</v>
      </c>
      <c r="I42" s="114" t="s">
        <v>115</v>
      </c>
      <c r="J42" s="107" t="s">
        <v>116</v>
      </c>
      <c r="K42" s="129" t="s">
        <v>240</v>
      </c>
      <c r="L42" s="107"/>
    </row>
    <row r="43" spans="1:12" ht="50">
      <c r="A43" s="99">
        <v>18</v>
      </c>
      <c r="B43" s="116" t="s">
        <v>241</v>
      </c>
      <c r="C43" s="129" t="s">
        <v>242</v>
      </c>
      <c r="D43" s="132">
        <v>3144705126</v>
      </c>
      <c r="E43" s="129" t="s">
        <v>243</v>
      </c>
      <c r="F43" s="104" t="s">
        <v>244</v>
      </c>
      <c r="G43" s="108" t="s">
        <v>245</v>
      </c>
      <c r="H43" s="127"/>
      <c r="I43" s="119" t="s">
        <v>246</v>
      </c>
      <c r="J43" s="107" t="s">
        <v>116</v>
      </c>
      <c r="K43" s="133" t="s">
        <v>247</v>
      </c>
      <c r="L43" s="107"/>
    </row>
    <row r="44" spans="1:12" s="38" customFormat="1" ht="137.5">
      <c r="A44" s="99">
        <v>19</v>
      </c>
      <c r="B44" s="136" t="s">
        <v>248</v>
      </c>
      <c r="C44" s="105" t="s">
        <v>249</v>
      </c>
      <c r="D44" s="129" t="s">
        <v>250</v>
      </c>
      <c r="E44" s="129" t="s">
        <v>251</v>
      </c>
      <c r="F44" s="104" t="s">
        <v>252</v>
      </c>
      <c r="G44" s="41" t="s">
        <v>253</v>
      </c>
      <c r="H44" s="42" t="s">
        <v>254</v>
      </c>
      <c r="I44" s="33" t="s">
        <v>115</v>
      </c>
      <c r="J44" s="129" t="s">
        <v>255</v>
      </c>
      <c r="K44" s="129" t="s">
        <v>256</v>
      </c>
      <c r="L44" s="107"/>
    </row>
    <row r="45" spans="1:12" s="38" customFormat="1" ht="25">
      <c r="A45" s="99">
        <v>20</v>
      </c>
      <c r="B45" s="102" t="s">
        <v>257</v>
      </c>
      <c r="C45" s="117" t="s">
        <v>258</v>
      </c>
      <c r="D45" s="103">
        <v>3176457798</v>
      </c>
      <c r="E45" s="103" t="s">
        <v>259</v>
      </c>
      <c r="F45" s="104" t="s">
        <v>260</v>
      </c>
      <c r="G45" s="106" t="s">
        <v>261</v>
      </c>
      <c r="H45" s="129" t="s">
        <v>262</v>
      </c>
      <c r="I45" s="103" t="s">
        <v>263</v>
      </c>
      <c r="J45" s="107" t="s">
        <v>264</v>
      </c>
      <c r="K45" s="121" t="s">
        <v>265</v>
      </c>
      <c r="L45" s="107"/>
    </row>
    <row r="46" spans="1:12" ht="37.5">
      <c r="A46" s="99">
        <v>21</v>
      </c>
      <c r="B46" s="102" t="s">
        <v>266</v>
      </c>
      <c r="C46" s="117" t="s">
        <v>258</v>
      </c>
      <c r="D46" s="103" t="s">
        <v>267</v>
      </c>
      <c r="E46" s="103" t="s">
        <v>268</v>
      </c>
      <c r="F46" s="104" t="s">
        <v>269</v>
      </c>
      <c r="G46" s="105" t="s">
        <v>270</v>
      </c>
      <c r="H46" s="106" t="s">
        <v>271</v>
      </c>
      <c r="I46" s="106" t="s">
        <v>272</v>
      </c>
      <c r="J46" s="106" t="s">
        <v>116</v>
      </c>
      <c r="K46" s="105" t="s">
        <v>273</v>
      </c>
      <c r="L46" s="107"/>
    </row>
    <row r="47" spans="1:12" ht="25">
      <c r="A47" s="99">
        <v>22</v>
      </c>
      <c r="B47" s="102" t="s">
        <v>274</v>
      </c>
      <c r="C47" s="105" t="s">
        <v>275</v>
      </c>
      <c r="D47" s="105">
        <v>8754500</v>
      </c>
      <c r="E47" s="103" t="s">
        <v>276</v>
      </c>
      <c r="F47" s="104" t="s">
        <v>277</v>
      </c>
      <c r="G47" s="105" t="s">
        <v>278</v>
      </c>
      <c r="H47" s="108" t="s">
        <v>279</v>
      </c>
      <c r="I47" s="106"/>
      <c r="J47" s="106" t="s">
        <v>280</v>
      </c>
      <c r="K47" s="105"/>
      <c r="L47" s="107"/>
    </row>
    <row r="48" spans="1:12" ht="37.5">
      <c r="A48" s="99">
        <v>23</v>
      </c>
      <c r="B48" s="102" t="s">
        <v>281</v>
      </c>
      <c r="C48" s="117" t="s">
        <v>258</v>
      </c>
      <c r="D48" s="104">
        <v>7956134</v>
      </c>
      <c r="E48" s="104" t="s">
        <v>282</v>
      </c>
      <c r="F48" s="104" t="s">
        <v>283</v>
      </c>
      <c r="G48" s="104" t="s">
        <v>284</v>
      </c>
      <c r="H48" s="134"/>
      <c r="I48" s="114"/>
      <c r="J48" s="107" t="s">
        <v>116</v>
      </c>
      <c r="K48" s="104"/>
      <c r="L48" s="107"/>
    </row>
    <row r="49" spans="1:11" ht="24" customHeight="1">
      <c r="A49" s="7"/>
      <c r="B49" s="2"/>
      <c r="C49" s="38"/>
      <c r="D49" s="38"/>
      <c r="E49" s="38"/>
      <c r="F49" s="38"/>
      <c r="G49" s="38"/>
      <c r="H49" s="38"/>
    </row>
    <row r="50" spans="1:11" ht="14.5">
      <c r="A50" s="38"/>
      <c r="B50" s="11"/>
      <c r="C50" s="12"/>
      <c r="D50" s="12"/>
      <c r="E50" s="12"/>
      <c r="F50" s="12"/>
    </row>
    <row r="51" spans="1:11">
      <c r="B51" s="181" t="s">
        <v>285</v>
      </c>
      <c r="C51" s="181"/>
      <c r="D51" s="181"/>
      <c r="E51" s="181"/>
      <c r="F51" s="181"/>
      <c r="G51" s="181"/>
      <c r="H51" s="181"/>
      <c r="I51" s="181"/>
      <c r="J51" s="181"/>
      <c r="K51" s="181"/>
    </row>
    <row r="52" spans="1:11" ht="12" customHeight="1">
      <c r="B52" s="181"/>
      <c r="C52" s="181"/>
      <c r="D52" s="181"/>
      <c r="E52" s="181"/>
      <c r="F52" s="181"/>
      <c r="G52" s="181"/>
      <c r="H52" s="181"/>
      <c r="I52" s="181"/>
      <c r="J52" s="181"/>
      <c r="K52" s="181"/>
    </row>
    <row r="53" spans="1:11" ht="12" customHeight="1">
      <c r="B53" s="181"/>
      <c r="C53" s="181"/>
      <c r="D53" s="181"/>
      <c r="E53" s="181"/>
      <c r="F53" s="181"/>
      <c r="G53" s="181"/>
      <c r="H53" s="181"/>
      <c r="I53" s="181"/>
      <c r="J53" s="181"/>
      <c r="K53" s="181"/>
    </row>
    <row r="54" spans="1:11" ht="12" customHeight="1">
      <c r="B54" s="181"/>
      <c r="C54" s="181"/>
      <c r="D54" s="181"/>
      <c r="E54" s="181"/>
      <c r="F54" s="181"/>
      <c r="G54" s="181"/>
      <c r="H54" s="181"/>
      <c r="I54" s="181"/>
      <c r="J54" s="181"/>
      <c r="K54" s="181"/>
    </row>
    <row r="55" spans="1:11" ht="12" customHeight="1">
      <c r="B55" s="181"/>
      <c r="C55" s="181"/>
      <c r="D55" s="181"/>
      <c r="E55" s="181"/>
      <c r="F55" s="181"/>
      <c r="G55" s="181"/>
      <c r="H55" s="181"/>
      <c r="I55" s="181"/>
      <c r="J55" s="181"/>
      <c r="K55" s="181"/>
    </row>
    <row r="56" spans="1:11" ht="12" customHeight="1"/>
    <row r="57" spans="1:11" ht="12" customHeight="1"/>
    <row r="58" spans="1:11" ht="12" customHeight="1"/>
    <row r="59" spans="1:11" ht="12" customHeight="1"/>
    <row r="60" spans="1:11" ht="12" customHeight="1"/>
    <row r="61" spans="1:11" ht="12" customHeight="1"/>
    <row r="62" spans="1:11" ht="12" customHeight="1"/>
    <row r="63" spans="1:11" ht="12" customHeight="1"/>
    <row r="64" spans="1:11" ht="12" customHeight="1"/>
  </sheetData>
  <sheetProtection sort="0" autoFilter="0" pivotTables="0"/>
  <mergeCells count="16">
    <mergeCell ref="B51:K55"/>
    <mergeCell ref="G24:G25"/>
    <mergeCell ref="H24:H25"/>
    <mergeCell ref="I24:I25"/>
    <mergeCell ref="J24:J25"/>
    <mergeCell ref="K24:K25"/>
    <mergeCell ref="L24:L25"/>
    <mergeCell ref="A17:F17"/>
    <mergeCell ref="A19:E20"/>
    <mergeCell ref="A21:D21"/>
    <mergeCell ref="A24:A25"/>
    <mergeCell ref="B24:B25"/>
    <mergeCell ref="C24:C25"/>
    <mergeCell ref="D24:D25"/>
    <mergeCell ref="E24:E25"/>
    <mergeCell ref="F24:F25"/>
  </mergeCells>
  <hyperlinks>
    <hyperlink ref="G26" r:id="rId1" xr:uid="{00000000-0004-0000-0200-000000000000}"/>
    <hyperlink ref="H27" r:id="rId2" xr:uid="{00000000-0004-0000-0200-000001000000}"/>
    <hyperlink ref="G40" r:id="rId3" xr:uid="{00000000-0004-0000-0200-000006000000}"/>
    <hyperlink ref="G43" r:id="rId4" xr:uid="{00000000-0004-0000-0200-000008000000}"/>
    <hyperlink ref="G38" r:id="rId5" xr:uid="{9E473F0C-6342-40B1-A7FD-E80304E5BD89}"/>
    <hyperlink ref="G41" r:id="rId6" xr:uid="{F6BC8830-F410-4DF7-A660-CF9E11BE3E89}"/>
    <hyperlink ref="H37" r:id="rId7" display="http://www.parkerdrilling.com/" xr:uid="{2A825184-AA2D-44B0-BD9C-5C0A48F7C45B}"/>
    <hyperlink ref="H47" r:id="rId8" xr:uid="{6D82ED49-F94A-42C1-903D-2CCFE0D2C6A4}"/>
    <hyperlink ref="G47" r:id="rId9" xr:uid="{6FE9EC10-9149-4D71-9257-312312698E15}"/>
  </hyperlinks>
  <pageMargins left="0.7" right="0.7" top="0.75" bottom="0.75" header="0.3" footer="0.3"/>
  <pageSetup paperSize="9" orientation="portrait" r:id="rId10"/>
  <drawing r:id="rId1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B3CDDF"/>
  </sheetPr>
  <dimension ref="A1:AG373"/>
  <sheetViews>
    <sheetView showGridLines="0" tabSelected="1" topLeftCell="A16" zoomScale="80" zoomScaleNormal="80" workbookViewId="0">
      <pane ySplit="9" topLeftCell="A25" activePane="bottomLeft" state="frozen"/>
      <selection activeCell="A16" sqref="A16"/>
      <selection pane="bottomLeft" activeCell="Q222" sqref="Q222:Q268"/>
    </sheetView>
  </sheetViews>
  <sheetFormatPr baseColWidth="10" defaultColWidth="35.08984375" defaultRowHeight="11.5" zeroHeight="1"/>
  <cols>
    <col min="1" max="1" width="7.08984375" style="39" customWidth="1"/>
    <col min="2" max="2" width="32" style="39" bestFit="1" customWidth="1"/>
    <col min="3" max="3" width="12" style="39" customWidth="1"/>
    <col min="4" max="4" width="15.81640625" style="44" customWidth="1"/>
    <col min="5" max="5" width="11" style="39" bestFit="1" customWidth="1"/>
    <col min="6" max="6" width="21.36328125" style="39" customWidth="1"/>
    <col min="7" max="7" width="17.6328125" style="39" bestFit="1" customWidth="1"/>
    <col min="8" max="8" width="17.90625" style="39" customWidth="1"/>
    <col min="9" max="9" width="15.6328125" style="39" customWidth="1"/>
    <col min="10" max="10" width="13.6328125" style="39" customWidth="1"/>
    <col min="11" max="11" width="12" style="39" customWidth="1"/>
    <col min="12" max="12" width="16.54296875" style="39" customWidth="1"/>
    <col min="13" max="13" width="13.90625" style="45" bestFit="1" customWidth="1"/>
    <col min="14" max="14" width="14.90625" style="39" bestFit="1" customWidth="1"/>
    <col min="15" max="15" width="14.90625" style="39" customWidth="1"/>
    <col min="16" max="16" width="20.90625" style="39" customWidth="1"/>
    <col min="17" max="17" width="14.6328125" style="39" customWidth="1"/>
    <col min="18" max="18" width="20.90625" style="39" customWidth="1"/>
    <col min="19" max="16384" width="35.08984375" style="39"/>
  </cols>
  <sheetData>
    <row r="1" spans="7:18"/>
    <row r="2" spans="7:18"/>
    <row r="3" spans="7:18"/>
    <row r="4" spans="7:18"/>
    <row r="5" spans="7:18"/>
    <row r="6" spans="7:18"/>
    <row r="7" spans="7:18"/>
    <row r="8" spans="7:18"/>
    <row r="9" spans="7:18"/>
    <row r="10" spans="7:18"/>
    <row r="11" spans="7:18"/>
    <row r="12" spans="7:18"/>
    <row r="13" spans="7:18">
      <c r="R13" s="36"/>
    </row>
    <row r="14" spans="7:18"/>
    <row r="15" spans="7:18" ht="11.25" customHeight="1">
      <c r="G15" s="45"/>
      <c r="H15" s="45"/>
      <c r="I15" s="45"/>
      <c r="J15" s="46"/>
      <c r="K15" s="45"/>
      <c r="L15" s="47"/>
      <c r="N15" s="47"/>
      <c r="O15" s="47"/>
      <c r="P15" s="45"/>
      <c r="Q15" s="47"/>
    </row>
    <row r="16" spans="7:18">
      <c r="G16" s="45"/>
      <c r="H16" s="45"/>
      <c r="I16" s="45"/>
      <c r="J16" s="48"/>
      <c r="K16" s="45"/>
      <c r="L16" s="49"/>
      <c r="N16" s="49"/>
      <c r="O16" s="49"/>
      <c r="P16" s="45"/>
      <c r="Q16" s="36"/>
    </row>
    <row r="17" spans="1:19">
      <c r="G17" s="45"/>
      <c r="H17" s="45"/>
      <c r="I17" s="45"/>
      <c r="J17" s="48"/>
      <c r="K17" s="45"/>
      <c r="L17" s="49"/>
      <c r="N17" s="49"/>
      <c r="O17" s="49"/>
      <c r="P17" s="45"/>
      <c r="Q17" s="49"/>
    </row>
    <row r="18" spans="1:19" ht="12" customHeight="1">
      <c r="A18" s="50"/>
      <c r="B18" s="50"/>
      <c r="C18" s="50"/>
      <c r="D18" s="51"/>
      <c r="E18" s="50"/>
      <c r="F18" s="50"/>
      <c r="G18" s="45"/>
      <c r="H18" s="45"/>
      <c r="I18" s="45"/>
      <c r="J18" s="48"/>
      <c r="K18" s="45"/>
      <c r="L18" s="49"/>
      <c r="N18" s="49"/>
      <c r="O18" s="49"/>
      <c r="P18" s="45"/>
      <c r="Q18" s="49"/>
    </row>
    <row r="19" spans="1:19" ht="12" customHeight="1">
      <c r="A19" s="169" t="s">
        <v>9</v>
      </c>
      <c r="B19" s="169"/>
      <c r="C19" s="169"/>
      <c r="D19" s="169"/>
      <c r="E19" s="169"/>
      <c r="F19" s="169"/>
      <c r="G19" s="169"/>
      <c r="H19" s="169"/>
      <c r="I19" s="45"/>
      <c r="J19" s="48"/>
      <c r="K19" s="45"/>
      <c r="L19" s="49"/>
      <c r="N19" s="49"/>
      <c r="O19" s="49"/>
      <c r="P19" s="45"/>
      <c r="Q19" s="49"/>
    </row>
    <row r="20" spans="1:19" ht="12" customHeight="1" thickBot="1">
      <c r="A20" s="170"/>
      <c r="B20" s="170"/>
      <c r="C20" s="170"/>
      <c r="D20" s="170"/>
      <c r="E20" s="170"/>
      <c r="F20" s="170"/>
      <c r="G20" s="170"/>
      <c r="H20" s="170"/>
      <c r="I20" s="45"/>
      <c r="J20" s="48"/>
      <c r="K20" s="45"/>
      <c r="L20" s="49"/>
      <c r="N20" s="49"/>
      <c r="O20" s="49"/>
      <c r="P20" s="45"/>
      <c r="Q20" s="49"/>
    </row>
    <row r="21" spans="1:19">
      <c r="G21" s="45"/>
      <c r="H21" s="45"/>
      <c r="I21" s="45"/>
      <c r="J21" s="48"/>
      <c r="K21" s="45"/>
      <c r="L21" s="49"/>
      <c r="N21" s="49"/>
      <c r="O21" s="49"/>
      <c r="P21" s="45"/>
      <c r="Q21" s="49"/>
    </row>
    <row r="22" spans="1:19">
      <c r="A22" s="52"/>
      <c r="B22" s="53"/>
      <c r="C22" s="53"/>
    </row>
    <row r="23" spans="1:19">
      <c r="A23" s="52"/>
      <c r="B23" s="53"/>
      <c r="C23" s="53"/>
    </row>
    <row r="24" spans="1:19" s="151" customFormat="1" ht="26">
      <c r="A24" s="137" t="s">
        <v>25</v>
      </c>
      <c r="B24" s="137" t="s">
        <v>30</v>
      </c>
      <c r="C24" s="137" t="s">
        <v>35</v>
      </c>
      <c r="D24" s="137" t="s">
        <v>40</v>
      </c>
      <c r="E24" s="138" t="s">
        <v>43</v>
      </c>
      <c r="F24" s="137" t="s">
        <v>46</v>
      </c>
      <c r="G24" s="137" t="s">
        <v>49</v>
      </c>
      <c r="H24" s="137" t="s">
        <v>52</v>
      </c>
      <c r="I24" s="137" t="s">
        <v>55</v>
      </c>
      <c r="J24" s="137" t="s">
        <v>58</v>
      </c>
      <c r="K24" s="139" t="s">
        <v>286</v>
      </c>
      <c r="L24" s="137" t="s">
        <v>61</v>
      </c>
      <c r="M24" s="137" t="s">
        <v>68</v>
      </c>
      <c r="N24" s="137" t="s">
        <v>71</v>
      </c>
      <c r="O24" s="137" t="s">
        <v>287</v>
      </c>
      <c r="P24" s="137" t="s">
        <v>288</v>
      </c>
      <c r="Q24" s="137" t="s">
        <v>77</v>
      </c>
      <c r="R24" s="137" t="s">
        <v>86</v>
      </c>
      <c r="S24" s="137" t="s">
        <v>92</v>
      </c>
    </row>
    <row r="25" spans="1:19" customFormat="1" ht="14.5" hidden="1">
      <c r="A25" s="140">
        <v>1</v>
      </c>
      <c r="B25" s="163">
        <v>44531</v>
      </c>
      <c r="C25" s="141">
        <v>45382</v>
      </c>
      <c r="D25" s="163" t="s">
        <v>637</v>
      </c>
      <c r="E25" s="140">
        <v>550</v>
      </c>
      <c r="F25" s="140" t="s">
        <v>449</v>
      </c>
      <c r="G25" s="140" t="s">
        <v>334</v>
      </c>
      <c r="H25" s="140" t="s">
        <v>303</v>
      </c>
      <c r="I25" s="140" t="s">
        <v>298</v>
      </c>
      <c r="J25" s="140" t="s">
        <v>298</v>
      </c>
      <c r="K25" s="140" t="s">
        <v>298</v>
      </c>
      <c r="L25" s="142">
        <v>2014</v>
      </c>
      <c r="M25" s="140" t="s">
        <v>290</v>
      </c>
      <c r="N25" s="140" t="s">
        <v>291</v>
      </c>
      <c r="O25" s="141" t="s">
        <v>292</v>
      </c>
      <c r="P25" s="140" t="s">
        <v>293</v>
      </c>
      <c r="Q25" s="140"/>
      <c r="R25" s="140" t="s">
        <v>450</v>
      </c>
      <c r="S25" s="140" t="s">
        <v>532</v>
      </c>
    </row>
    <row r="26" spans="1:19" customFormat="1" ht="14.5" hidden="1">
      <c r="A26" s="140">
        <v>2</v>
      </c>
      <c r="B26" s="163">
        <v>44531</v>
      </c>
      <c r="C26" s="141">
        <v>45382</v>
      </c>
      <c r="D26" s="163" t="s">
        <v>638</v>
      </c>
      <c r="E26" s="140">
        <v>550</v>
      </c>
      <c r="F26" s="140" t="s">
        <v>302</v>
      </c>
      <c r="G26" s="140" t="s">
        <v>334</v>
      </c>
      <c r="H26" s="140" t="s">
        <v>303</v>
      </c>
      <c r="I26" s="140" t="s">
        <v>298</v>
      </c>
      <c r="J26" s="140" t="s">
        <v>298</v>
      </c>
      <c r="K26" s="140">
        <v>2014</v>
      </c>
      <c r="L26" s="142">
        <v>2007</v>
      </c>
      <c r="M26" s="140" t="s">
        <v>290</v>
      </c>
      <c r="N26" s="140" t="s">
        <v>291</v>
      </c>
      <c r="O26" s="141" t="s">
        <v>292</v>
      </c>
      <c r="P26" s="140" t="s">
        <v>293</v>
      </c>
      <c r="Q26" s="140"/>
      <c r="R26" s="140" t="s">
        <v>295</v>
      </c>
      <c r="S26" s="140" t="s">
        <v>533</v>
      </c>
    </row>
    <row r="27" spans="1:19" customFormat="1" ht="14.5" hidden="1">
      <c r="A27" s="140">
        <v>3</v>
      </c>
      <c r="B27" s="163">
        <v>44531</v>
      </c>
      <c r="C27" s="141">
        <v>45382</v>
      </c>
      <c r="D27" s="163" t="s">
        <v>639</v>
      </c>
      <c r="E27" s="140">
        <v>425</v>
      </c>
      <c r="F27" s="140" t="s">
        <v>355</v>
      </c>
      <c r="G27" s="140" t="s">
        <v>334</v>
      </c>
      <c r="H27" s="140" t="s">
        <v>303</v>
      </c>
      <c r="I27" s="140" t="s">
        <v>298</v>
      </c>
      <c r="J27" s="140" t="s">
        <v>298</v>
      </c>
      <c r="K27" s="140" t="s">
        <v>298</v>
      </c>
      <c r="L27" s="142" t="s">
        <v>289</v>
      </c>
      <c r="M27" s="140" t="s">
        <v>290</v>
      </c>
      <c r="N27" s="140" t="s">
        <v>291</v>
      </c>
      <c r="O27" s="141" t="s">
        <v>292</v>
      </c>
      <c r="P27" s="140" t="s">
        <v>293</v>
      </c>
      <c r="Q27" s="140"/>
      <c r="R27" s="140" t="s">
        <v>294</v>
      </c>
      <c r="S27" s="140" t="s">
        <v>534</v>
      </c>
    </row>
    <row r="28" spans="1:19" customFormat="1" ht="14.5" hidden="1">
      <c r="A28" s="140">
        <v>4</v>
      </c>
      <c r="B28" s="163">
        <v>44531</v>
      </c>
      <c r="C28" s="141">
        <v>45382</v>
      </c>
      <c r="D28" s="163" t="s">
        <v>640</v>
      </c>
      <c r="E28" s="140">
        <v>550</v>
      </c>
      <c r="F28" s="140" t="s">
        <v>302</v>
      </c>
      <c r="G28" s="140" t="s">
        <v>334</v>
      </c>
      <c r="H28" s="140" t="s">
        <v>303</v>
      </c>
      <c r="I28" s="140" t="s">
        <v>298</v>
      </c>
      <c r="J28" s="140" t="s">
        <v>298</v>
      </c>
      <c r="K28" s="140">
        <v>2014</v>
      </c>
      <c r="L28" s="142">
        <v>2007</v>
      </c>
      <c r="M28" s="140" t="s">
        <v>290</v>
      </c>
      <c r="N28" s="140" t="s">
        <v>291</v>
      </c>
      <c r="O28" s="141" t="s">
        <v>292</v>
      </c>
      <c r="P28" s="140" t="s">
        <v>293</v>
      </c>
      <c r="Q28" s="140"/>
      <c r="R28" s="140" t="s">
        <v>295</v>
      </c>
      <c r="S28" s="140" t="s">
        <v>533</v>
      </c>
    </row>
    <row r="29" spans="1:19" customFormat="1" ht="14.5" hidden="1">
      <c r="A29" s="140">
        <v>5</v>
      </c>
      <c r="B29" s="163">
        <v>44531</v>
      </c>
      <c r="C29" s="141">
        <v>45382</v>
      </c>
      <c r="D29" s="163" t="s">
        <v>641</v>
      </c>
      <c r="E29" s="140">
        <v>550</v>
      </c>
      <c r="F29" s="140" t="s">
        <v>302</v>
      </c>
      <c r="G29" s="140" t="s">
        <v>334</v>
      </c>
      <c r="H29" s="140" t="s">
        <v>303</v>
      </c>
      <c r="I29" s="140" t="s">
        <v>298</v>
      </c>
      <c r="J29" s="140" t="s">
        <v>298</v>
      </c>
      <c r="K29" s="140" t="s">
        <v>298</v>
      </c>
      <c r="L29" s="142">
        <v>2014</v>
      </c>
      <c r="M29" s="140" t="s">
        <v>290</v>
      </c>
      <c r="N29" s="140" t="s">
        <v>291</v>
      </c>
      <c r="O29" s="141" t="s">
        <v>292</v>
      </c>
      <c r="P29" s="140" t="s">
        <v>293</v>
      </c>
      <c r="Q29" s="140"/>
      <c r="R29" s="140" t="s">
        <v>294</v>
      </c>
      <c r="S29" s="140" t="s">
        <v>535</v>
      </c>
    </row>
    <row r="30" spans="1:19" customFormat="1" ht="14.5" hidden="1">
      <c r="A30" s="140">
        <v>6</v>
      </c>
      <c r="B30" s="163">
        <v>44531</v>
      </c>
      <c r="C30" s="141">
        <v>45382</v>
      </c>
      <c r="D30" s="163" t="s">
        <v>642</v>
      </c>
      <c r="E30" s="140">
        <v>600</v>
      </c>
      <c r="F30" s="140" t="s">
        <v>302</v>
      </c>
      <c r="G30" s="140" t="s">
        <v>334</v>
      </c>
      <c r="H30" s="140" t="s">
        <v>303</v>
      </c>
      <c r="I30" s="140" t="s">
        <v>298</v>
      </c>
      <c r="J30" s="140" t="s">
        <v>298</v>
      </c>
      <c r="K30" s="140" t="s">
        <v>298</v>
      </c>
      <c r="L30" s="142">
        <v>2014</v>
      </c>
      <c r="M30" s="140" t="s">
        <v>290</v>
      </c>
      <c r="N30" s="140" t="s">
        <v>291</v>
      </c>
      <c r="O30" s="141" t="s">
        <v>292</v>
      </c>
      <c r="P30" s="140" t="s">
        <v>293</v>
      </c>
      <c r="Q30" s="140"/>
      <c r="R30" s="140" t="s">
        <v>295</v>
      </c>
      <c r="S30" s="140" t="s">
        <v>533</v>
      </c>
    </row>
    <row r="31" spans="1:19" customFormat="1" ht="14.5" hidden="1">
      <c r="A31" s="140">
        <v>7</v>
      </c>
      <c r="B31" s="163">
        <v>44531</v>
      </c>
      <c r="C31" s="141">
        <v>45382</v>
      </c>
      <c r="D31" s="163" t="s">
        <v>643</v>
      </c>
      <c r="E31" s="140">
        <v>750</v>
      </c>
      <c r="F31" s="140" t="s">
        <v>357</v>
      </c>
      <c r="G31" s="140" t="s">
        <v>334</v>
      </c>
      <c r="H31" s="140" t="s">
        <v>303</v>
      </c>
      <c r="I31" s="140" t="s">
        <v>298</v>
      </c>
      <c r="J31" s="140" t="s">
        <v>298</v>
      </c>
      <c r="K31" s="140">
        <v>2019</v>
      </c>
      <c r="L31" s="142">
        <v>1984</v>
      </c>
      <c r="M31" s="140" t="s">
        <v>290</v>
      </c>
      <c r="N31" s="140" t="s">
        <v>291</v>
      </c>
      <c r="O31" s="141" t="s">
        <v>292</v>
      </c>
      <c r="P31" s="140" t="s">
        <v>293</v>
      </c>
      <c r="Q31" s="140"/>
      <c r="R31" s="140" t="s">
        <v>295</v>
      </c>
      <c r="S31" s="140" t="s">
        <v>533</v>
      </c>
    </row>
    <row r="32" spans="1:19" customFormat="1" ht="14.5" hidden="1">
      <c r="A32" s="140">
        <v>8</v>
      </c>
      <c r="B32" s="163">
        <v>44652</v>
      </c>
      <c r="C32" s="141">
        <v>45382</v>
      </c>
      <c r="D32" s="163" t="s">
        <v>644</v>
      </c>
      <c r="E32" s="140">
        <v>350</v>
      </c>
      <c r="F32" s="140" t="s">
        <v>297</v>
      </c>
      <c r="G32" s="140" t="s">
        <v>289</v>
      </c>
      <c r="H32" s="140" t="s">
        <v>289</v>
      </c>
      <c r="I32" s="140" t="s">
        <v>445</v>
      </c>
      <c r="J32" s="140" t="s">
        <v>298</v>
      </c>
      <c r="K32" s="140" t="s">
        <v>298</v>
      </c>
      <c r="L32" s="142">
        <v>2012</v>
      </c>
      <c r="M32" s="140" t="s">
        <v>290</v>
      </c>
      <c r="N32" s="140" t="s">
        <v>291</v>
      </c>
      <c r="O32" s="141" t="s">
        <v>292</v>
      </c>
      <c r="P32" s="140" t="s">
        <v>293</v>
      </c>
      <c r="Q32" s="140"/>
      <c r="R32" s="140" t="s">
        <v>294</v>
      </c>
      <c r="S32" s="140"/>
    </row>
    <row r="33" spans="1:19" customFormat="1" ht="14.5" hidden="1">
      <c r="A33" s="140">
        <v>9</v>
      </c>
      <c r="B33" s="163">
        <v>44652</v>
      </c>
      <c r="C33" s="141">
        <v>45382</v>
      </c>
      <c r="D33" s="163" t="s">
        <v>645</v>
      </c>
      <c r="E33" s="140">
        <v>350</v>
      </c>
      <c r="F33" s="140" t="s">
        <v>297</v>
      </c>
      <c r="G33" s="140" t="s">
        <v>289</v>
      </c>
      <c r="H33" s="140" t="s">
        <v>289</v>
      </c>
      <c r="I33" s="140" t="s">
        <v>445</v>
      </c>
      <c r="J33" s="140" t="s">
        <v>298</v>
      </c>
      <c r="K33" s="140" t="s">
        <v>298</v>
      </c>
      <c r="L33" s="142">
        <v>2012</v>
      </c>
      <c r="M33" s="140" t="s">
        <v>290</v>
      </c>
      <c r="N33" s="140" t="s">
        <v>291</v>
      </c>
      <c r="O33" s="141" t="s">
        <v>292</v>
      </c>
      <c r="P33" s="140" t="s">
        <v>293</v>
      </c>
      <c r="Q33" s="140"/>
      <c r="R33" s="140" t="s">
        <v>294</v>
      </c>
      <c r="S33" s="140"/>
    </row>
    <row r="34" spans="1:19" customFormat="1" ht="14.5" hidden="1">
      <c r="A34" s="140">
        <v>10</v>
      </c>
      <c r="B34" s="163">
        <v>44652</v>
      </c>
      <c r="C34" s="141">
        <v>45382</v>
      </c>
      <c r="D34" s="163" t="s">
        <v>646</v>
      </c>
      <c r="E34" s="140">
        <v>350</v>
      </c>
      <c r="F34" s="140" t="s">
        <v>297</v>
      </c>
      <c r="G34" s="140" t="s">
        <v>289</v>
      </c>
      <c r="H34" s="140" t="s">
        <v>289</v>
      </c>
      <c r="I34" s="140" t="s">
        <v>445</v>
      </c>
      <c r="J34" s="140" t="s">
        <v>298</v>
      </c>
      <c r="K34" s="140" t="s">
        <v>298</v>
      </c>
      <c r="L34" s="142">
        <v>2012</v>
      </c>
      <c r="M34" s="140" t="s">
        <v>290</v>
      </c>
      <c r="N34" s="140" t="s">
        <v>291</v>
      </c>
      <c r="O34" s="141" t="s">
        <v>292</v>
      </c>
      <c r="P34" s="140" t="s">
        <v>293</v>
      </c>
      <c r="Q34" s="140"/>
      <c r="R34" s="140" t="s">
        <v>294</v>
      </c>
      <c r="S34" s="140"/>
    </row>
    <row r="35" spans="1:19" customFormat="1" ht="14.5" hidden="1">
      <c r="A35" s="140">
        <v>11</v>
      </c>
      <c r="B35" s="163">
        <v>44652</v>
      </c>
      <c r="C35" s="141">
        <v>45382</v>
      </c>
      <c r="D35" s="163" t="s">
        <v>647</v>
      </c>
      <c r="E35" s="140">
        <v>350</v>
      </c>
      <c r="F35" s="140" t="s">
        <v>297</v>
      </c>
      <c r="G35" s="140" t="s">
        <v>289</v>
      </c>
      <c r="H35" s="140" t="s">
        <v>289</v>
      </c>
      <c r="I35" s="140" t="s">
        <v>445</v>
      </c>
      <c r="J35" s="140" t="s">
        <v>298</v>
      </c>
      <c r="K35" s="140" t="s">
        <v>298</v>
      </c>
      <c r="L35" s="142">
        <v>2012</v>
      </c>
      <c r="M35" s="140" t="s">
        <v>290</v>
      </c>
      <c r="N35" s="140" t="s">
        <v>300</v>
      </c>
      <c r="O35" s="141" t="s">
        <v>301</v>
      </c>
      <c r="P35" s="140" t="s">
        <v>531</v>
      </c>
      <c r="Q35" s="140" t="s">
        <v>472</v>
      </c>
      <c r="R35" s="140" t="s">
        <v>294</v>
      </c>
      <c r="S35" s="140" t="s">
        <v>513</v>
      </c>
    </row>
    <row r="36" spans="1:19" customFormat="1" ht="14.5" hidden="1">
      <c r="A36" s="140">
        <v>12</v>
      </c>
      <c r="B36" s="163">
        <v>44652</v>
      </c>
      <c r="C36" s="141">
        <v>45382</v>
      </c>
      <c r="D36" s="163" t="s">
        <v>648</v>
      </c>
      <c r="E36" s="140">
        <v>350</v>
      </c>
      <c r="F36" s="140" t="s">
        <v>297</v>
      </c>
      <c r="G36" s="140" t="s">
        <v>289</v>
      </c>
      <c r="H36" s="140" t="s">
        <v>289</v>
      </c>
      <c r="I36" s="140" t="s">
        <v>445</v>
      </c>
      <c r="J36" s="140" t="s">
        <v>298</v>
      </c>
      <c r="K36" s="140" t="s">
        <v>298</v>
      </c>
      <c r="L36" s="142">
        <v>2013</v>
      </c>
      <c r="M36" s="140" t="s">
        <v>290</v>
      </c>
      <c r="N36" s="140" t="s">
        <v>300</v>
      </c>
      <c r="O36" s="141" t="s">
        <v>301</v>
      </c>
      <c r="P36" s="140" t="s">
        <v>531</v>
      </c>
      <c r="Q36" s="140"/>
      <c r="R36" s="140" t="s">
        <v>294</v>
      </c>
      <c r="S36" s="140"/>
    </row>
    <row r="37" spans="1:19" customFormat="1" ht="14.5" hidden="1">
      <c r="A37" s="140">
        <v>13</v>
      </c>
      <c r="B37" s="163">
        <v>44652</v>
      </c>
      <c r="C37" s="141">
        <v>45382</v>
      </c>
      <c r="D37" s="163" t="s">
        <v>649</v>
      </c>
      <c r="E37" s="140">
        <v>550</v>
      </c>
      <c r="F37" s="140" t="s">
        <v>302</v>
      </c>
      <c r="G37" s="140" t="s">
        <v>289</v>
      </c>
      <c r="H37" s="140" t="s">
        <v>289</v>
      </c>
      <c r="I37" s="140" t="s">
        <v>446</v>
      </c>
      <c r="J37" s="140" t="s">
        <v>298</v>
      </c>
      <c r="K37" s="140" t="s">
        <v>303</v>
      </c>
      <c r="L37" s="142">
        <v>2012</v>
      </c>
      <c r="M37" s="140" t="s">
        <v>290</v>
      </c>
      <c r="N37" s="140" t="s">
        <v>291</v>
      </c>
      <c r="O37" s="141" t="s">
        <v>292</v>
      </c>
      <c r="P37" s="140" t="s">
        <v>293</v>
      </c>
      <c r="Q37" s="140"/>
      <c r="R37" s="140" t="s">
        <v>304</v>
      </c>
      <c r="S37" s="140"/>
    </row>
    <row r="38" spans="1:19" customFormat="1" ht="14.5" hidden="1">
      <c r="A38" s="140">
        <v>14</v>
      </c>
      <c r="B38" s="163">
        <v>44652</v>
      </c>
      <c r="C38" s="141">
        <v>45382</v>
      </c>
      <c r="D38" s="163" t="s">
        <v>650</v>
      </c>
      <c r="E38" s="140">
        <v>550</v>
      </c>
      <c r="F38" s="140" t="s">
        <v>302</v>
      </c>
      <c r="G38" s="140" t="s">
        <v>289</v>
      </c>
      <c r="H38" s="140" t="s">
        <v>289</v>
      </c>
      <c r="I38" s="140" t="s">
        <v>446</v>
      </c>
      <c r="J38" s="140" t="s">
        <v>298</v>
      </c>
      <c r="K38" s="140" t="s">
        <v>303</v>
      </c>
      <c r="L38" s="142">
        <v>2012</v>
      </c>
      <c r="M38" s="140" t="s">
        <v>290</v>
      </c>
      <c r="N38" s="140" t="s">
        <v>291</v>
      </c>
      <c r="O38" s="141" t="s">
        <v>292</v>
      </c>
      <c r="P38" s="140" t="s">
        <v>293</v>
      </c>
      <c r="Q38" s="140"/>
      <c r="R38" s="140" t="s">
        <v>304</v>
      </c>
      <c r="S38" s="140"/>
    </row>
    <row r="39" spans="1:19" customFormat="1" ht="14.5" hidden="1">
      <c r="A39" s="140">
        <v>15</v>
      </c>
      <c r="B39" s="163">
        <v>44652</v>
      </c>
      <c r="C39" s="141">
        <v>45382</v>
      </c>
      <c r="D39" s="163" t="s">
        <v>651</v>
      </c>
      <c r="E39" s="140">
        <v>550</v>
      </c>
      <c r="F39" s="140" t="s">
        <v>306</v>
      </c>
      <c r="G39" s="140" t="s">
        <v>289</v>
      </c>
      <c r="H39" s="140" t="s">
        <v>289</v>
      </c>
      <c r="I39" s="140" t="s">
        <v>446</v>
      </c>
      <c r="J39" s="140" t="s">
        <v>298</v>
      </c>
      <c r="K39" s="140" t="s">
        <v>303</v>
      </c>
      <c r="L39" s="142">
        <v>2012</v>
      </c>
      <c r="M39" s="140" t="s">
        <v>290</v>
      </c>
      <c r="N39" s="140" t="s">
        <v>291</v>
      </c>
      <c r="O39" s="141" t="s">
        <v>292</v>
      </c>
      <c r="P39" s="140" t="s">
        <v>293</v>
      </c>
      <c r="Q39" s="140"/>
      <c r="R39" s="140" t="s">
        <v>304</v>
      </c>
      <c r="S39" s="140"/>
    </row>
    <row r="40" spans="1:19" customFormat="1" ht="14.5" hidden="1">
      <c r="A40" s="140">
        <v>16</v>
      </c>
      <c r="B40" s="163">
        <v>44652</v>
      </c>
      <c r="C40" s="141">
        <v>45382</v>
      </c>
      <c r="D40" s="163" t="s">
        <v>652</v>
      </c>
      <c r="E40" s="140">
        <v>550</v>
      </c>
      <c r="F40" s="140" t="s">
        <v>302</v>
      </c>
      <c r="G40" s="140" t="s">
        <v>289</v>
      </c>
      <c r="H40" s="140" t="s">
        <v>289</v>
      </c>
      <c r="I40" s="140" t="s">
        <v>445</v>
      </c>
      <c r="J40" s="140" t="s">
        <v>298</v>
      </c>
      <c r="K40" s="140" t="s">
        <v>303</v>
      </c>
      <c r="L40" s="142">
        <v>2013</v>
      </c>
      <c r="M40" s="140" t="s">
        <v>290</v>
      </c>
      <c r="N40" s="140" t="s">
        <v>291</v>
      </c>
      <c r="O40" s="141" t="s">
        <v>292</v>
      </c>
      <c r="P40" s="140" t="s">
        <v>293</v>
      </c>
      <c r="Q40" s="140"/>
      <c r="R40" s="140" t="s">
        <v>330</v>
      </c>
      <c r="S40" s="140" t="s">
        <v>514</v>
      </c>
    </row>
    <row r="41" spans="1:19" customFormat="1" ht="14.5" hidden="1">
      <c r="A41" s="140">
        <v>17</v>
      </c>
      <c r="B41" s="163">
        <v>44652</v>
      </c>
      <c r="C41" s="141">
        <v>45382</v>
      </c>
      <c r="D41" s="163" t="s">
        <v>653</v>
      </c>
      <c r="E41" s="140">
        <v>550</v>
      </c>
      <c r="F41" s="140" t="s">
        <v>302</v>
      </c>
      <c r="G41" s="140" t="s">
        <v>289</v>
      </c>
      <c r="H41" s="140" t="s">
        <v>289</v>
      </c>
      <c r="I41" s="140" t="s">
        <v>445</v>
      </c>
      <c r="J41" s="140" t="s">
        <v>298</v>
      </c>
      <c r="K41" s="140" t="s">
        <v>303</v>
      </c>
      <c r="L41" s="142">
        <v>2013</v>
      </c>
      <c r="M41" s="140" t="s">
        <v>290</v>
      </c>
      <c r="N41" s="140" t="s">
        <v>291</v>
      </c>
      <c r="O41" s="141" t="s">
        <v>292</v>
      </c>
      <c r="P41" s="140" t="s">
        <v>293</v>
      </c>
      <c r="Q41" s="140"/>
      <c r="R41" s="140" t="s">
        <v>304</v>
      </c>
      <c r="S41" s="140" t="s">
        <v>515</v>
      </c>
    </row>
    <row r="42" spans="1:19" customFormat="1" ht="14.5" hidden="1">
      <c r="A42" s="140">
        <v>18</v>
      </c>
      <c r="B42" s="163">
        <v>44652</v>
      </c>
      <c r="C42" s="141">
        <v>45382</v>
      </c>
      <c r="D42" s="163" t="s">
        <v>654</v>
      </c>
      <c r="E42" s="140">
        <v>550</v>
      </c>
      <c r="F42" s="140" t="s">
        <v>302</v>
      </c>
      <c r="G42" s="140" t="s">
        <v>289</v>
      </c>
      <c r="H42" s="140" t="s">
        <v>289</v>
      </c>
      <c r="I42" s="140" t="s">
        <v>445</v>
      </c>
      <c r="J42" s="140" t="s">
        <v>298</v>
      </c>
      <c r="K42" s="140" t="s">
        <v>303</v>
      </c>
      <c r="L42" s="142">
        <v>2013</v>
      </c>
      <c r="M42" s="140" t="s">
        <v>290</v>
      </c>
      <c r="N42" s="140" t="s">
        <v>291</v>
      </c>
      <c r="O42" s="141" t="s">
        <v>292</v>
      </c>
      <c r="P42" s="140" t="s">
        <v>293</v>
      </c>
      <c r="Q42" s="140"/>
      <c r="R42" s="140" t="s">
        <v>295</v>
      </c>
      <c r="S42" s="140"/>
    </row>
    <row r="43" spans="1:19" customFormat="1" ht="14.5" hidden="1">
      <c r="A43" s="140">
        <v>19</v>
      </c>
      <c r="B43" s="163">
        <v>44652</v>
      </c>
      <c r="C43" s="141">
        <v>45382</v>
      </c>
      <c r="D43" s="163" t="s">
        <v>655</v>
      </c>
      <c r="E43" s="140">
        <v>550</v>
      </c>
      <c r="F43" s="140" t="s">
        <v>302</v>
      </c>
      <c r="G43" s="140" t="s">
        <v>289</v>
      </c>
      <c r="H43" s="140" t="s">
        <v>289</v>
      </c>
      <c r="I43" s="140" t="s">
        <v>445</v>
      </c>
      <c r="J43" s="140" t="s">
        <v>298</v>
      </c>
      <c r="K43" s="140" t="s">
        <v>303</v>
      </c>
      <c r="L43" s="142">
        <v>2013</v>
      </c>
      <c r="M43" s="140" t="s">
        <v>290</v>
      </c>
      <c r="N43" s="140" t="s">
        <v>291</v>
      </c>
      <c r="O43" s="141" t="s">
        <v>292</v>
      </c>
      <c r="P43" s="140" t="s">
        <v>293</v>
      </c>
      <c r="Q43" s="140"/>
      <c r="R43" s="140" t="s">
        <v>304</v>
      </c>
      <c r="S43" s="140"/>
    </row>
    <row r="44" spans="1:19" customFormat="1" ht="14.5" hidden="1">
      <c r="A44" s="140">
        <v>20</v>
      </c>
      <c r="B44" s="163">
        <v>44652</v>
      </c>
      <c r="C44" s="141">
        <v>45382</v>
      </c>
      <c r="D44" s="163" t="s">
        <v>656</v>
      </c>
      <c r="E44" s="140">
        <v>550</v>
      </c>
      <c r="F44" s="140" t="s">
        <v>302</v>
      </c>
      <c r="G44" s="140" t="s">
        <v>289</v>
      </c>
      <c r="H44" s="140" t="s">
        <v>289</v>
      </c>
      <c r="I44" s="140" t="s">
        <v>445</v>
      </c>
      <c r="J44" s="140" t="s">
        <v>298</v>
      </c>
      <c r="K44" s="140" t="s">
        <v>303</v>
      </c>
      <c r="L44" s="142">
        <v>2013</v>
      </c>
      <c r="M44" s="140" t="s">
        <v>290</v>
      </c>
      <c r="N44" s="140" t="s">
        <v>291</v>
      </c>
      <c r="O44" s="141" t="s">
        <v>292</v>
      </c>
      <c r="P44" s="140" t="s">
        <v>293</v>
      </c>
      <c r="Q44" s="140"/>
      <c r="R44" s="140" t="s">
        <v>304</v>
      </c>
      <c r="S44" s="140"/>
    </row>
    <row r="45" spans="1:19" customFormat="1" ht="14.5" hidden="1">
      <c r="A45" s="140">
        <v>21</v>
      </c>
      <c r="B45" s="163">
        <v>44652</v>
      </c>
      <c r="C45" s="141">
        <v>45382</v>
      </c>
      <c r="D45" s="163" t="s">
        <v>657</v>
      </c>
      <c r="E45" s="140">
        <v>550</v>
      </c>
      <c r="F45" s="140" t="s">
        <v>306</v>
      </c>
      <c r="G45" s="140" t="s">
        <v>289</v>
      </c>
      <c r="H45" s="140" t="s">
        <v>289</v>
      </c>
      <c r="I45" s="140" t="s">
        <v>447</v>
      </c>
      <c r="J45" s="140" t="s">
        <v>298</v>
      </c>
      <c r="K45" s="140" t="s">
        <v>303</v>
      </c>
      <c r="L45" s="142">
        <v>2007</v>
      </c>
      <c r="M45" s="140" t="s">
        <v>290</v>
      </c>
      <c r="N45" s="140" t="s">
        <v>291</v>
      </c>
      <c r="O45" s="141" t="s">
        <v>292</v>
      </c>
      <c r="P45" s="140" t="s">
        <v>293</v>
      </c>
      <c r="Q45" s="140"/>
      <c r="R45" s="140" t="s">
        <v>304</v>
      </c>
      <c r="S45" s="140" t="s">
        <v>516</v>
      </c>
    </row>
    <row r="46" spans="1:19" customFormat="1" ht="14.5" hidden="1">
      <c r="A46" s="140">
        <v>22</v>
      </c>
      <c r="B46" s="163">
        <v>44652</v>
      </c>
      <c r="C46" s="141">
        <v>45382</v>
      </c>
      <c r="D46" s="163" t="s">
        <v>658</v>
      </c>
      <c r="E46" s="140">
        <v>550</v>
      </c>
      <c r="F46" s="140" t="s">
        <v>306</v>
      </c>
      <c r="G46" s="140" t="s">
        <v>289</v>
      </c>
      <c r="H46" s="140" t="s">
        <v>289</v>
      </c>
      <c r="I46" s="140" t="s">
        <v>445</v>
      </c>
      <c r="J46" s="140" t="s">
        <v>298</v>
      </c>
      <c r="K46" s="140" t="s">
        <v>303</v>
      </c>
      <c r="L46" s="142">
        <v>2012</v>
      </c>
      <c r="M46" s="140" t="s">
        <v>290</v>
      </c>
      <c r="N46" s="140" t="s">
        <v>291</v>
      </c>
      <c r="O46" s="141" t="s">
        <v>292</v>
      </c>
      <c r="P46" s="140" t="s">
        <v>293</v>
      </c>
      <c r="Q46" s="140"/>
      <c r="R46" s="140" t="s">
        <v>304</v>
      </c>
      <c r="S46" s="140"/>
    </row>
    <row r="47" spans="1:19" customFormat="1" ht="14.5" hidden="1">
      <c r="A47" s="140">
        <v>23</v>
      </c>
      <c r="B47" s="163">
        <v>44652</v>
      </c>
      <c r="C47" s="141">
        <v>45382</v>
      </c>
      <c r="D47" s="163" t="s">
        <v>659</v>
      </c>
      <c r="E47" s="140">
        <v>550</v>
      </c>
      <c r="F47" s="140" t="s">
        <v>448</v>
      </c>
      <c r="G47" s="140" t="s">
        <v>289</v>
      </c>
      <c r="H47" s="140" t="s">
        <v>289</v>
      </c>
      <c r="I47" s="140" t="s">
        <v>445</v>
      </c>
      <c r="J47" s="140" t="s">
        <v>298</v>
      </c>
      <c r="K47" s="140" t="s">
        <v>303</v>
      </c>
      <c r="L47" s="142">
        <v>2005</v>
      </c>
      <c r="M47" s="140" t="s">
        <v>290</v>
      </c>
      <c r="N47" s="140" t="s">
        <v>300</v>
      </c>
      <c r="O47" s="141" t="s">
        <v>301</v>
      </c>
      <c r="P47" s="140" t="s">
        <v>531</v>
      </c>
      <c r="Q47" s="140" t="s">
        <v>329</v>
      </c>
      <c r="R47" s="140" t="s">
        <v>304</v>
      </c>
      <c r="S47" s="140" t="s">
        <v>517</v>
      </c>
    </row>
    <row r="48" spans="1:19" customFormat="1" ht="14.5" hidden="1">
      <c r="A48" s="140">
        <v>24</v>
      </c>
      <c r="B48" s="163">
        <v>43922</v>
      </c>
      <c r="C48" s="141">
        <v>45382</v>
      </c>
      <c r="D48" s="163" t="s">
        <v>289</v>
      </c>
      <c r="E48" s="140">
        <v>1</v>
      </c>
      <c r="F48" s="140" t="s">
        <v>289</v>
      </c>
      <c r="G48" s="140" t="s">
        <v>289</v>
      </c>
      <c r="H48" s="140" t="s">
        <v>289</v>
      </c>
      <c r="I48" s="140" t="s">
        <v>289</v>
      </c>
      <c r="J48" s="140" t="s">
        <v>289</v>
      </c>
      <c r="K48" s="140" t="s">
        <v>289</v>
      </c>
      <c r="L48" s="142" t="s">
        <v>289</v>
      </c>
      <c r="M48" s="140" t="s">
        <v>290</v>
      </c>
      <c r="N48" s="140" t="s">
        <v>291</v>
      </c>
      <c r="O48" s="141" t="s">
        <v>292</v>
      </c>
      <c r="P48" s="140" t="s">
        <v>293</v>
      </c>
      <c r="Q48" s="140"/>
      <c r="R48" s="140" t="s">
        <v>307</v>
      </c>
      <c r="S48" s="140" t="s">
        <v>495</v>
      </c>
    </row>
    <row r="49" spans="1:19" customFormat="1" ht="14.5" hidden="1">
      <c r="A49" s="140">
        <v>25</v>
      </c>
      <c r="B49" s="163">
        <v>43922</v>
      </c>
      <c r="C49" s="141">
        <v>45382</v>
      </c>
      <c r="D49" s="163" t="s">
        <v>289</v>
      </c>
      <c r="E49" s="140">
        <v>1</v>
      </c>
      <c r="F49" s="140" t="s">
        <v>289</v>
      </c>
      <c r="G49" s="140" t="s">
        <v>289</v>
      </c>
      <c r="H49" s="140" t="s">
        <v>289</v>
      </c>
      <c r="I49" s="140" t="s">
        <v>289</v>
      </c>
      <c r="J49" s="140" t="s">
        <v>289</v>
      </c>
      <c r="K49" s="140" t="s">
        <v>289</v>
      </c>
      <c r="L49" s="142" t="s">
        <v>289</v>
      </c>
      <c r="M49" s="140" t="s">
        <v>290</v>
      </c>
      <c r="N49" s="140" t="s">
        <v>291</v>
      </c>
      <c r="O49" s="141" t="s">
        <v>292</v>
      </c>
      <c r="P49" s="140" t="s">
        <v>293</v>
      </c>
      <c r="Q49" s="140"/>
      <c r="R49" s="140" t="s">
        <v>307</v>
      </c>
      <c r="S49" s="140" t="s">
        <v>495</v>
      </c>
    </row>
    <row r="50" spans="1:19" customFormat="1" ht="14.5" hidden="1">
      <c r="A50" s="140">
        <v>26</v>
      </c>
      <c r="B50" s="163">
        <v>43922</v>
      </c>
      <c r="C50" s="141">
        <v>45382</v>
      </c>
      <c r="D50" s="163" t="s">
        <v>289</v>
      </c>
      <c r="E50" s="140">
        <v>300</v>
      </c>
      <c r="F50" s="140" t="s">
        <v>402</v>
      </c>
      <c r="G50" s="140" t="s">
        <v>289</v>
      </c>
      <c r="H50" s="140" t="s">
        <v>289</v>
      </c>
      <c r="I50" s="140" t="s">
        <v>289</v>
      </c>
      <c r="J50" s="140" t="s">
        <v>303</v>
      </c>
      <c r="K50" s="140" t="s">
        <v>303</v>
      </c>
      <c r="L50" s="142" t="s">
        <v>289</v>
      </c>
      <c r="M50" s="140" t="s">
        <v>290</v>
      </c>
      <c r="N50" s="140" t="s">
        <v>291</v>
      </c>
      <c r="O50" s="141" t="s">
        <v>292</v>
      </c>
      <c r="P50" s="140" t="s">
        <v>293</v>
      </c>
      <c r="Q50" s="140"/>
      <c r="R50" s="140" t="s">
        <v>294</v>
      </c>
      <c r="S50" s="140" t="s">
        <v>536</v>
      </c>
    </row>
    <row r="51" spans="1:19" customFormat="1" ht="14.5" hidden="1">
      <c r="A51" s="140">
        <v>27</v>
      </c>
      <c r="B51" s="163">
        <v>43922</v>
      </c>
      <c r="C51" s="141">
        <v>45382</v>
      </c>
      <c r="D51" s="163" t="s">
        <v>289</v>
      </c>
      <c r="E51" s="140">
        <v>300</v>
      </c>
      <c r="F51" s="140" t="s">
        <v>402</v>
      </c>
      <c r="G51" s="140" t="s">
        <v>289</v>
      </c>
      <c r="H51" s="140" t="s">
        <v>289</v>
      </c>
      <c r="I51" s="140" t="s">
        <v>289</v>
      </c>
      <c r="J51" s="140" t="s">
        <v>303</v>
      </c>
      <c r="K51" s="140" t="s">
        <v>303</v>
      </c>
      <c r="L51" s="142" t="s">
        <v>289</v>
      </c>
      <c r="M51" s="140" t="s">
        <v>290</v>
      </c>
      <c r="N51" s="140" t="s">
        <v>291</v>
      </c>
      <c r="O51" s="141" t="s">
        <v>292</v>
      </c>
      <c r="P51" s="140" t="s">
        <v>293</v>
      </c>
      <c r="Q51" s="140"/>
      <c r="R51" s="140" t="s">
        <v>294</v>
      </c>
      <c r="S51" s="140" t="s">
        <v>536</v>
      </c>
    </row>
    <row r="52" spans="1:19" customFormat="1" ht="14.5" hidden="1">
      <c r="A52" s="140">
        <v>28</v>
      </c>
      <c r="B52" s="163">
        <v>43922</v>
      </c>
      <c r="C52" s="141">
        <v>45382</v>
      </c>
      <c r="D52" s="163" t="s">
        <v>289</v>
      </c>
      <c r="E52" s="140">
        <v>1</v>
      </c>
      <c r="F52" s="140" t="s">
        <v>289</v>
      </c>
      <c r="G52" s="140" t="s">
        <v>289</v>
      </c>
      <c r="H52" s="140" t="s">
        <v>289</v>
      </c>
      <c r="I52" s="140" t="s">
        <v>289</v>
      </c>
      <c r="J52" s="140" t="s">
        <v>289</v>
      </c>
      <c r="K52" s="140" t="s">
        <v>289</v>
      </c>
      <c r="L52" s="142" t="s">
        <v>289</v>
      </c>
      <c r="M52" s="140" t="s">
        <v>290</v>
      </c>
      <c r="N52" s="140" t="s">
        <v>300</v>
      </c>
      <c r="O52" s="141" t="s">
        <v>301</v>
      </c>
      <c r="P52" s="140" t="s">
        <v>531</v>
      </c>
      <c r="Q52" s="140"/>
      <c r="R52" s="140" t="s">
        <v>289</v>
      </c>
      <c r="S52" s="140"/>
    </row>
    <row r="53" spans="1:19" customFormat="1" ht="14.5" hidden="1">
      <c r="A53" s="140">
        <v>29</v>
      </c>
      <c r="B53" s="163">
        <v>43922</v>
      </c>
      <c r="C53" s="141">
        <v>45382</v>
      </c>
      <c r="D53" s="163" t="s">
        <v>289</v>
      </c>
      <c r="E53" s="140">
        <v>1</v>
      </c>
      <c r="F53" s="140" t="s">
        <v>289</v>
      </c>
      <c r="G53" s="140" t="s">
        <v>289</v>
      </c>
      <c r="H53" s="140" t="s">
        <v>289</v>
      </c>
      <c r="I53" s="140" t="s">
        <v>289</v>
      </c>
      <c r="J53" s="140" t="s">
        <v>289</v>
      </c>
      <c r="K53" s="140" t="s">
        <v>289</v>
      </c>
      <c r="L53" s="142" t="s">
        <v>289</v>
      </c>
      <c r="M53" s="140" t="s">
        <v>290</v>
      </c>
      <c r="N53" s="140" t="s">
        <v>300</v>
      </c>
      <c r="O53" s="141" t="s">
        <v>301</v>
      </c>
      <c r="P53" s="140" t="s">
        <v>531</v>
      </c>
      <c r="Q53" s="140"/>
      <c r="R53" s="140" t="s">
        <v>289</v>
      </c>
      <c r="S53" s="140"/>
    </row>
    <row r="54" spans="1:19" customFormat="1" ht="14.5" hidden="1">
      <c r="A54" s="140">
        <v>30</v>
      </c>
      <c r="B54" s="163">
        <v>43922</v>
      </c>
      <c r="C54" s="141">
        <v>45382</v>
      </c>
      <c r="D54" s="163" t="s">
        <v>289</v>
      </c>
      <c r="E54" s="140">
        <v>1</v>
      </c>
      <c r="F54" s="140" t="s">
        <v>289</v>
      </c>
      <c r="G54" s="140" t="s">
        <v>289</v>
      </c>
      <c r="H54" s="140" t="s">
        <v>289</v>
      </c>
      <c r="I54" s="140" t="s">
        <v>289</v>
      </c>
      <c r="J54" s="140" t="s">
        <v>289</v>
      </c>
      <c r="K54" s="140" t="s">
        <v>289</v>
      </c>
      <c r="L54" s="142" t="s">
        <v>289</v>
      </c>
      <c r="M54" s="140" t="s">
        <v>290</v>
      </c>
      <c r="N54" s="140" t="s">
        <v>300</v>
      </c>
      <c r="O54" s="141" t="s">
        <v>301</v>
      </c>
      <c r="P54" s="140" t="s">
        <v>531</v>
      </c>
      <c r="Q54" s="140"/>
      <c r="R54" s="140" t="s">
        <v>289</v>
      </c>
      <c r="S54" s="140"/>
    </row>
    <row r="55" spans="1:19" customFormat="1" ht="14.5" hidden="1">
      <c r="A55" s="140">
        <v>31</v>
      </c>
      <c r="B55" s="163">
        <v>43922</v>
      </c>
      <c r="C55" s="141">
        <v>45382</v>
      </c>
      <c r="D55" s="163" t="s">
        <v>289</v>
      </c>
      <c r="E55" s="140">
        <v>1</v>
      </c>
      <c r="F55" s="140" t="s">
        <v>289</v>
      </c>
      <c r="G55" s="140" t="s">
        <v>289</v>
      </c>
      <c r="H55" s="140" t="s">
        <v>289</v>
      </c>
      <c r="I55" s="140" t="s">
        <v>289</v>
      </c>
      <c r="J55" s="140" t="s">
        <v>289</v>
      </c>
      <c r="K55" s="140" t="s">
        <v>289</v>
      </c>
      <c r="L55" s="142" t="s">
        <v>289</v>
      </c>
      <c r="M55" s="140" t="s">
        <v>290</v>
      </c>
      <c r="N55" s="140" t="s">
        <v>300</v>
      </c>
      <c r="O55" s="141" t="s">
        <v>301</v>
      </c>
      <c r="P55" s="140" t="s">
        <v>531</v>
      </c>
      <c r="Q55" s="140"/>
      <c r="R55" s="140" t="s">
        <v>289</v>
      </c>
      <c r="S55" s="140"/>
    </row>
    <row r="56" spans="1:19" customFormat="1" ht="14.5" hidden="1">
      <c r="A56" s="140">
        <v>32</v>
      </c>
      <c r="B56" s="163">
        <v>43922</v>
      </c>
      <c r="C56" s="141">
        <v>45382</v>
      </c>
      <c r="D56" s="163" t="s">
        <v>289</v>
      </c>
      <c r="E56" s="140">
        <v>1</v>
      </c>
      <c r="F56" s="140" t="s">
        <v>289</v>
      </c>
      <c r="G56" s="140" t="s">
        <v>289</v>
      </c>
      <c r="H56" s="140" t="s">
        <v>289</v>
      </c>
      <c r="I56" s="140" t="s">
        <v>289</v>
      </c>
      <c r="J56" s="140" t="s">
        <v>289</v>
      </c>
      <c r="K56" s="140" t="s">
        <v>289</v>
      </c>
      <c r="L56" s="142" t="s">
        <v>289</v>
      </c>
      <c r="M56" s="140" t="s">
        <v>290</v>
      </c>
      <c r="N56" s="140" t="s">
        <v>300</v>
      </c>
      <c r="O56" s="141" t="s">
        <v>301</v>
      </c>
      <c r="P56" s="140" t="s">
        <v>531</v>
      </c>
      <c r="Q56" s="140"/>
      <c r="R56" s="140" t="s">
        <v>289</v>
      </c>
      <c r="S56" s="140"/>
    </row>
    <row r="57" spans="1:19" customFormat="1" ht="14.5" hidden="1">
      <c r="A57" s="140">
        <v>33</v>
      </c>
      <c r="B57" s="163">
        <v>43922</v>
      </c>
      <c r="C57" s="141">
        <v>45382</v>
      </c>
      <c r="D57" s="163" t="s">
        <v>289</v>
      </c>
      <c r="E57" s="140">
        <v>1</v>
      </c>
      <c r="F57" s="140" t="s">
        <v>289</v>
      </c>
      <c r="G57" s="140" t="s">
        <v>289</v>
      </c>
      <c r="H57" s="140" t="s">
        <v>289</v>
      </c>
      <c r="I57" s="140" t="s">
        <v>289</v>
      </c>
      <c r="J57" s="140" t="s">
        <v>289</v>
      </c>
      <c r="K57" s="140" t="s">
        <v>289</v>
      </c>
      <c r="L57" s="142" t="s">
        <v>289</v>
      </c>
      <c r="M57" s="140" t="s">
        <v>290</v>
      </c>
      <c r="N57" s="140" t="s">
        <v>300</v>
      </c>
      <c r="O57" s="141" t="s">
        <v>301</v>
      </c>
      <c r="P57" s="140" t="s">
        <v>531</v>
      </c>
      <c r="Q57" s="140"/>
      <c r="R57" s="140" t="s">
        <v>289</v>
      </c>
      <c r="S57" s="140"/>
    </row>
    <row r="58" spans="1:19" customFormat="1" ht="14.5" hidden="1">
      <c r="A58" s="140">
        <v>34</v>
      </c>
      <c r="B58" s="163">
        <v>43891</v>
      </c>
      <c r="C58" s="141">
        <v>45382</v>
      </c>
      <c r="D58" s="163" t="s">
        <v>660</v>
      </c>
      <c r="E58" s="140">
        <v>1000</v>
      </c>
      <c r="F58" s="140" t="s">
        <v>308</v>
      </c>
      <c r="G58" s="140" t="s">
        <v>309</v>
      </c>
      <c r="H58" s="140">
        <v>250</v>
      </c>
      <c r="I58" s="140" t="s">
        <v>298</v>
      </c>
      <c r="J58" s="140" t="s">
        <v>303</v>
      </c>
      <c r="K58" s="140" t="s">
        <v>298</v>
      </c>
      <c r="L58" s="142">
        <v>2014</v>
      </c>
      <c r="M58" s="140" t="s">
        <v>310</v>
      </c>
      <c r="N58" s="140" t="s">
        <v>300</v>
      </c>
      <c r="O58" s="141" t="s">
        <v>301</v>
      </c>
      <c r="P58" s="140" t="s">
        <v>531</v>
      </c>
      <c r="Q58" s="140"/>
      <c r="R58" s="140" t="s">
        <v>311</v>
      </c>
      <c r="S58" s="140" t="s">
        <v>518</v>
      </c>
    </row>
    <row r="59" spans="1:19" customFormat="1" ht="14.5" hidden="1">
      <c r="A59" s="140">
        <v>35</v>
      </c>
      <c r="B59" s="163">
        <v>43891</v>
      </c>
      <c r="C59" s="141">
        <v>45382</v>
      </c>
      <c r="D59" s="163" t="s">
        <v>661</v>
      </c>
      <c r="E59" s="140">
        <v>750</v>
      </c>
      <c r="F59" s="140" t="s">
        <v>308</v>
      </c>
      <c r="G59" s="140" t="s">
        <v>309</v>
      </c>
      <c r="H59" s="140">
        <v>250</v>
      </c>
      <c r="I59" s="140" t="s">
        <v>298</v>
      </c>
      <c r="J59" s="140" t="s">
        <v>303</v>
      </c>
      <c r="K59" s="140" t="s">
        <v>303</v>
      </c>
      <c r="L59" s="142">
        <v>2004</v>
      </c>
      <c r="M59" s="140" t="s">
        <v>310</v>
      </c>
      <c r="N59" s="140" t="s">
        <v>300</v>
      </c>
      <c r="O59" s="141" t="s">
        <v>301</v>
      </c>
      <c r="P59" s="140" t="s">
        <v>531</v>
      </c>
      <c r="Q59" s="140"/>
      <c r="R59" s="140" t="s">
        <v>311</v>
      </c>
      <c r="S59" s="140" t="s">
        <v>518</v>
      </c>
    </row>
    <row r="60" spans="1:19" customFormat="1" ht="14.5" hidden="1">
      <c r="A60" s="140">
        <v>36</v>
      </c>
      <c r="B60" s="163">
        <v>43891</v>
      </c>
      <c r="C60" s="141">
        <v>45382</v>
      </c>
      <c r="D60" s="163" t="s">
        <v>662</v>
      </c>
      <c r="E60" s="140">
        <v>1000</v>
      </c>
      <c r="F60" s="140" t="s">
        <v>308</v>
      </c>
      <c r="G60" s="140" t="s">
        <v>309</v>
      </c>
      <c r="H60" s="140">
        <v>250</v>
      </c>
      <c r="I60" s="140" t="s">
        <v>298</v>
      </c>
      <c r="J60" s="140" t="s">
        <v>303</v>
      </c>
      <c r="K60" s="140" t="s">
        <v>298</v>
      </c>
      <c r="L60" s="142">
        <v>2013</v>
      </c>
      <c r="M60" s="140" t="s">
        <v>310</v>
      </c>
      <c r="N60" s="140" t="s">
        <v>300</v>
      </c>
      <c r="O60" s="141" t="s">
        <v>301</v>
      </c>
      <c r="P60" s="140" t="s">
        <v>531</v>
      </c>
      <c r="Q60" s="140"/>
      <c r="R60" s="140" t="s">
        <v>311</v>
      </c>
      <c r="S60" s="140" t="s">
        <v>518</v>
      </c>
    </row>
    <row r="61" spans="1:19" customFormat="1" ht="14.5" hidden="1">
      <c r="A61" s="140">
        <v>37</v>
      </c>
      <c r="B61" s="163">
        <v>43891</v>
      </c>
      <c r="C61" s="141">
        <v>45382</v>
      </c>
      <c r="D61" s="163" t="s">
        <v>663</v>
      </c>
      <c r="E61" s="140">
        <v>1500</v>
      </c>
      <c r="F61" s="140" t="s">
        <v>313</v>
      </c>
      <c r="G61" s="140" t="s">
        <v>309</v>
      </c>
      <c r="H61" s="140">
        <v>500</v>
      </c>
      <c r="I61" s="140" t="s">
        <v>298</v>
      </c>
      <c r="J61" s="140" t="s">
        <v>303</v>
      </c>
      <c r="K61" s="140" t="s">
        <v>303</v>
      </c>
      <c r="L61" s="142">
        <v>2007</v>
      </c>
      <c r="M61" s="140" t="s">
        <v>310</v>
      </c>
      <c r="N61" s="140" t="s">
        <v>300</v>
      </c>
      <c r="O61" s="141" t="s">
        <v>301</v>
      </c>
      <c r="P61" s="140" t="s">
        <v>531</v>
      </c>
      <c r="Q61" s="140"/>
      <c r="R61" s="140" t="s">
        <v>295</v>
      </c>
      <c r="S61" s="140"/>
    </row>
    <row r="62" spans="1:19" customFormat="1" ht="14.5" hidden="1">
      <c r="A62" s="140">
        <v>38</v>
      </c>
      <c r="B62" s="163">
        <v>43891</v>
      </c>
      <c r="C62" s="141">
        <v>45382</v>
      </c>
      <c r="D62" s="163" t="s">
        <v>664</v>
      </c>
      <c r="E62" s="140">
        <v>1200</v>
      </c>
      <c r="F62" s="140" t="s">
        <v>313</v>
      </c>
      <c r="G62" s="140" t="s">
        <v>309</v>
      </c>
      <c r="H62" s="140">
        <v>350</v>
      </c>
      <c r="I62" s="140" t="s">
        <v>298</v>
      </c>
      <c r="J62" s="140" t="s">
        <v>303</v>
      </c>
      <c r="K62" s="140" t="s">
        <v>298</v>
      </c>
      <c r="L62" s="142">
        <v>2012</v>
      </c>
      <c r="M62" s="140" t="s">
        <v>310</v>
      </c>
      <c r="N62" s="140" t="s">
        <v>300</v>
      </c>
      <c r="O62" s="141" t="s">
        <v>301</v>
      </c>
      <c r="P62" s="140" t="s">
        <v>531</v>
      </c>
      <c r="Q62" s="140"/>
      <c r="R62" s="140" t="s">
        <v>337</v>
      </c>
      <c r="S62" s="140"/>
    </row>
    <row r="63" spans="1:19" customFormat="1" ht="14.5" hidden="1">
      <c r="A63" s="140">
        <v>39</v>
      </c>
      <c r="B63" s="163">
        <v>43891</v>
      </c>
      <c r="C63" s="141">
        <v>45382</v>
      </c>
      <c r="D63" s="163" t="s">
        <v>665</v>
      </c>
      <c r="E63" s="140">
        <v>1000</v>
      </c>
      <c r="F63" s="140" t="s">
        <v>313</v>
      </c>
      <c r="G63" s="140" t="s">
        <v>309</v>
      </c>
      <c r="H63" s="140">
        <v>350</v>
      </c>
      <c r="I63" s="140" t="s">
        <v>298</v>
      </c>
      <c r="J63" s="140" t="s">
        <v>303</v>
      </c>
      <c r="K63" s="140" t="s">
        <v>303</v>
      </c>
      <c r="L63" s="142">
        <v>2008</v>
      </c>
      <c r="M63" s="140" t="s">
        <v>310</v>
      </c>
      <c r="N63" s="140" t="s">
        <v>300</v>
      </c>
      <c r="O63" s="141" t="s">
        <v>301</v>
      </c>
      <c r="P63" s="140" t="s">
        <v>531</v>
      </c>
      <c r="Q63" s="140"/>
      <c r="R63" s="140" t="s">
        <v>311</v>
      </c>
      <c r="S63" s="140"/>
    </row>
    <row r="64" spans="1:19" customFormat="1" ht="14.5">
      <c r="A64" s="140">
        <v>40</v>
      </c>
      <c r="B64" s="163">
        <v>43891</v>
      </c>
      <c r="C64" s="141">
        <v>45382</v>
      </c>
      <c r="D64" s="163" t="s">
        <v>666</v>
      </c>
      <c r="E64" s="140">
        <v>2000</v>
      </c>
      <c r="F64" s="140" t="s">
        <v>452</v>
      </c>
      <c r="G64" s="140" t="s">
        <v>314</v>
      </c>
      <c r="H64" s="140">
        <v>500</v>
      </c>
      <c r="I64" s="140" t="s">
        <v>298</v>
      </c>
      <c r="J64" s="140" t="s">
        <v>303</v>
      </c>
      <c r="K64" s="140" t="s">
        <v>303</v>
      </c>
      <c r="L64" s="142">
        <v>2018</v>
      </c>
      <c r="M64" s="140" t="s">
        <v>310</v>
      </c>
      <c r="N64" s="140" t="s">
        <v>291</v>
      </c>
      <c r="O64" s="141" t="s">
        <v>292</v>
      </c>
      <c r="P64" s="140" t="s">
        <v>293</v>
      </c>
      <c r="Q64" s="140"/>
      <c r="R64" s="140" t="s">
        <v>331</v>
      </c>
      <c r="S64" s="140" t="s">
        <v>537</v>
      </c>
    </row>
    <row r="65" spans="1:19" customFormat="1" ht="14.5" hidden="1">
      <c r="A65" s="140">
        <v>41</v>
      </c>
      <c r="B65" s="163">
        <v>43891</v>
      </c>
      <c r="C65" s="141">
        <v>45382</v>
      </c>
      <c r="D65" s="163" t="s">
        <v>667</v>
      </c>
      <c r="E65" s="140">
        <v>2000</v>
      </c>
      <c r="F65" s="140" t="s">
        <v>452</v>
      </c>
      <c r="G65" s="140" t="s">
        <v>314</v>
      </c>
      <c r="H65" s="140">
        <v>500</v>
      </c>
      <c r="I65" s="140" t="s">
        <v>298</v>
      </c>
      <c r="J65" s="140" t="s">
        <v>303</v>
      </c>
      <c r="K65" s="140" t="s">
        <v>303</v>
      </c>
      <c r="L65" s="142">
        <v>2018</v>
      </c>
      <c r="M65" s="140" t="s">
        <v>310</v>
      </c>
      <c r="N65" s="140" t="s">
        <v>300</v>
      </c>
      <c r="O65" s="141" t="s">
        <v>301</v>
      </c>
      <c r="P65" s="140" t="s">
        <v>531</v>
      </c>
      <c r="Q65" s="140"/>
      <c r="R65" s="140" t="s">
        <v>311</v>
      </c>
      <c r="S65" s="140" t="s">
        <v>518</v>
      </c>
    </row>
    <row r="66" spans="1:19" customFormat="1" ht="14.5" hidden="1">
      <c r="A66" s="140">
        <v>42</v>
      </c>
      <c r="B66" s="163">
        <v>43891</v>
      </c>
      <c r="C66" s="141">
        <v>45382</v>
      </c>
      <c r="D66" s="163" t="s">
        <v>668</v>
      </c>
      <c r="E66" s="140">
        <v>400</v>
      </c>
      <c r="F66" s="140" t="s">
        <v>315</v>
      </c>
      <c r="G66" s="140" t="s">
        <v>309</v>
      </c>
      <c r="H66" s="140" t="s">
        <v>303</v>
      </c>
      <c r="I66" s="140" t="s">
        <v>298</v>
      </c>
      <c r="J66" s="140" t="s">
        <v>298</v>
      </c>
      <c r="K66" s="140" t="s">
        <v>298</v>
      </c>
      <c r="L66" s="142">
        <v>2018</v>
      </c>
      <c r="M66" s="140" t="s">
        <v>290</v>
      </c>
      <c r="N66" s="140" t="s">
        <v>300</v>
      </c>
      <c r="O66" s="141" t="s">
        <v>301</v>
      </c>
      <c r="P66" s="140" t="s">
        <v>531</v>
      </c>
      <c r="Q66" s="140"/>
      <c r="R66" s="140" t="s">
        <v>311</v>
      </c>
      <c r="S66" s="140" t="s">
        <v>518</v>
      </c>
    </row>
    <row r="67" spans="1:19" customFormat="1" ht="14.5" hidden="1">
      <c r="A67" s="140">
        <v>43</v>
      </c>
      <c r="B67" s="163">
        <v>43891</v>
      </c>
      <c r="C67" s="141">
        <v>45382</v>
      </c>
      <c r="D67" s="163" t="s">
        <v>669</v>
      </c>
      <c r="E67" s="140">
        <v>400</v>
      </c>
      <c r="F67" s="140" t="s">
        <v>315</v>
      </c>
      <c r="G67" s="140" t="s">
        <v>309</v>
      </c>
      <c r="H67" s="140" t="s">
        <v>303</v>
      </c>
      <c r="I67" s="140" t="s">
        <v>298</v>
      </c>
      <c r="J67" s="140" t="s">
        <v>298</v>
      </c>
      <c r="K67" s="140" t="s">
        <v>298</v>
      </c>
      <c r="L67" s="142">
        <v>2018</v>
      </c>
      <c r="M67" s="140" t="s">
        <v>290</v>
      </c>
      <c r="N67" s="140" t="s">
        <v>300</v>
      </c>
      <c r="O67" s="141" t="s">
        <v>301</v>
      </c>
      <c r="P67" s="140" t="s">
        <v>531</v>
      </c>
      <c r="Q67" s="140"/>
      <c r="R67" s="140" t="s">
        <v>311</v>
      </c>
      <c r="S67" s="140" t="s">
        <v>518</v>
      </c>
    </row>
    <row r="68" spans="1:19" customFormat="1" ht="14.5" hidden="1">
      <c r="A68" s="140">
        <v>44</v>
      </c>
      <c r="B68" s="163">
        <v>43891</v>
      </c>
      <c r="C68" s="141">
        <v>45382</v>
      </c>
      <c r="D68" s="163" t="s">
        <v>670</v>
      </c>
      <c r="E68" s="140">
        <v>550</v>
      </c>
      <c r="F68" s="140" t="s">
        <v>315</v>
      </c>
      <c r="G68" s="140" t="s">
        <v>309</v>
      </c>
      <c r="H68" s="140" t="s">
        <v>303</v>
      </c>
      <c r="I68" s="140" t="s">
        <v>298</v>
      </c>
      <c r="J68" s="140" t="s">
        <v>298</v>
      </c>
      <c r="K68" s="140" t="s">
        <v>298</v>
      </c>
      <c r="L68" s="142">
        <v>2018</v>
      </c>
      <c r="M68" s="140" t="s">
        <v>290</v>
      </c>
      <c r="N68" s="140" t="s">
        <v>291</v>
      </c>
      <c r="O68" s="141" t="s">
        <v>292</v>
      </c>
      <c r="P68" s="140" t="s">
        <v>293</v>
      </c>
      <c r="Q68" s="140"/>
      <c r="R68" s="140" t="s">
        <v>496</v>
      </c>
      <c r="S68" s="140" t="s">
        <v>538</v>
      </c>
    </row>
    <row r="69" spans="1:19" customFormat="1" ht="14.5" hidden="1">
      <c r="A69" s="140">
        <v>45</v>
      </c>
      <c r="B69" s="163">
        <v>43891</v>
      </c>
      <c r="C69" s="141">
        <v>45382</v>
      </c>
      <c r="D69" s="163" t="s">
        <v>671</v>
      </c>
      <c r="E69" s="140">
        <v>550</v>
      </c>
      <c r="F69" s="140" t="s">
        <v>302</v>
      </c>
      <c r="G69" s="140" t="s">
        <v>309</v>
      </c>
      <c r="H69" s="140" t="s">
        <v>303</v>
      </c>
      <c r="I69" s="140" t="s">
        <v>298</v>
      </c>
      <c r="J69" s="140" t="s">
        <v>298</v>
      </c>
      <c r="K69" s="140" t="s">
        <v>303</v>
      </c>
      <c r="L69" s="142">
        <v>2011</v>
      </c>
      <c r="M69" s="140" t="s">
        <v>290</v>
      </c>
      <c r="N69" s="140" t="s">
        <v>291</v>
      </c>
      <c r="O69" s="141" t="s">
        <v>292</v>
      </c>
      <c r="P69" s="140" t="s">
        <v>293</v>
      </c>
      <c r="Q69" s="140"/>
      <c r="R69" s="140" t="s">
        <v>305</v>
      </c>
      <c r="S69" s="140" t="s">
        <v>539</v>
      </c>
    </row>
    <row r="70" spans="1:19" customFormat="1" ht="14.5" hidden="1">
      <c r="A70" s="140">
        <v>46</v>
      </c>
      <c r="B70" s="163">
        <v>43891</v>
      </c>
      <c r="C70" s="141">
        <v>45382</v>
      </c>
      <c r="D70" s="163" t="s">
        <v>672</v>
      </c>
      <c r="E70" s="140">
        <v>550</v>
      </c>
      <c r="F70" s="140" t="s">
        <v>302</v>
      </c>
      <c r="G70" s="140" t="s">
        <v>309</v>
      </c>
      <c r="H70" s="140" t="s">
        <v>303</v>
      </c>
      <c r="I70" s="140" t="s">
        <v>298</v>
      </c>
      <c r="J70" s="140" t="s">
        <v>298</v>
      </c>
      <c r="K70" s="140" t="s">
        <v>303</v>
      </c>
      <c r="L70" s="142">
        <v>2012</v>
      </c>
      <c r="M70" s="140" t="s">
        <v>290</v>
      </c>
      <c r="N70" s="140" t="s">
        <v>300</v>
      </c>
      <c r="O70" s="141" t="s">
        <v>301</v>
      </c>
      <c r="P70" s="140" t="s">
        <v>531</v>
      </c>
      <c r="Q70" s="140"/>
      <c r="R70" s="140" t="s">
        <v>311</v>
      </c>
      <c r="S70" s="140" t="s">
        <v>518</v>
      </c>
    </row>
    <row r="71" spans="1:19" customFormat="1" ht="14.5" hidden="1">
      <c r="A71" s="140">
        <v>47</v>
      </c>
      <c r="B71" s="163">
        <v>43891</v>
      </c>
      <c r="C71" s="141">
        <v>45382</v>
      </c>
      <c r="D71" s="163" t="s">
        <v>673</v>
      </c>
      <c r="E71" s="140">
        <v>250</v>
      </c>
      <c r="F71" s="140" t="s">
        <v>289</v>
      </c>
      <c r="G71" s="140" t="s">
        <v>309</v>
      </c>
      <c r="H71" s="140" t="s">
        <v>303</v>
      </c>
      <c r="I71" s="140" t="s">
        <v>298</v>
      </c>
      <c r="J71" s="140" t="s">
        <v>298</v>
      </c>
      <c r="K71" s="140" t="s">
        <v>303</v>
      </c>
      <c r="L71" s="142">
        <v>2011</v>
      </c>
      <c r="M71" s="140" t="s">
        <v>290</v>
      </c>
      <c r="N71" s="140" t="s">
        <v>300</v>
      </c>
      <c r="O71" s="141" t="s">
        <v>301</v>
      </c>
      <c r="P71" s="140" t="s">
        <v>531</v>
      </c>
      <c r="Q71" s="140"/>
      <c r="R71" s="140" t="s">
        <v>311</v>
      </c>
      <c r="S71" s="140" t="s">
        <v>518</v>
      </c>
    </row>
    <row r="72" spans="1:19" customFormat="1" ht="14.5" hidden="1">
      <c r="A72" s="140">
        <v>48</v>
      </c>
      <c r="B72" s="163">
        <v>43891</v>
      </c>
      <c r="C72" s="141">
        <v>45382</v>
      </c>
      <c r="D72" s="163" t="s">
        <v>674</v>
      </c>
      <c r="E72" s="140">
        <v>750</v>
      </c>
      <c r="F72" s="140" t="s">
        <v>453</v>
      </c>
      <c r="G72" s="140" t="s">
        <v>309</v>
      </c>
      <c r="H72" s="140">
        <v>250</v>
      </c>
      <c r="I72" s="140" t="s">
        <v>298</v>
      </c>
      <c r="J72" s="140" t="s">
        <v>303</v>
      </c>
      <c r="K72" s="140" t="s">
        <v>303</v>
      </c>
      <c r="L72" s="142">
        <v>2010</v>
      </c>
      <c r="M72" s="140" t="s">
        <v>310</v>
      </c>
      <c r="N72" s="140" t="s">
        <v>300</v>
      </c>
      <c r="O72" s="141" t="s">
        <v>301</v>
      </c>
      <c r="P72" s="140" t="s">
        <v>531</v>
      </c>
      <c r="Q72" s="140"/>
      <c r="R72" s="140" t="s">
        <v>294</v>
      </c>
      <c r="S72" s="140" t="s">
        <v>518</v>
      </c>
    </row>
    <row r="73" spans="1:19" ht="12.5" hidden="1">
      <c r="A73" s="140">
        <v>49</v>
      </c>
      <c r="B73" s="163">
        <v>43891</v>
      </c>
      <c r="C73" s="141">
        <v>45382</v>
      </c>
      <c r="D73" s="163" t="s">
        <v>675</v>
      </c>
      <c r="E73" s="140">
        <v>1200</v>
      </c>
      <c r="F73" s="140" t="s">
        <v>454</v>
      </c>
      <c r="G73" s="140" t="s">
        <v>309</v>
      </c>
      <c r="H73" s="140">
        <v>350</v>
      </c>
      <c r="I73" s="140" t="s">
        <v>298</v>
      </c>
      <c r="J73" s="140" t="s">
        <v>303</v>
      </c>
      <c r="K73" s="140" t="s">
        <v>303</v>
      </c>
      <c r="L73" s="142">
        <v>2012</v>
      </c>
      <c r="M73" s="140" t="s">
        <v>310</v>
      </c>
      <c r="N73" s="140" t="s">
        <v>300</v>
      </c>
      <c r="O73" s="141" t="s">
        <v>301</v>
      </c>
      <c r="P73" s="140" t="s">
        <v>531</v>
      </c>
      <c r="Q73" s="140"/>
      <c r="R73" s="140" t="s">
        <v>305</v>
      </c>
      <c r="S73" s="140" t="s">
        <v>518</v>
      </c>
    </row>
    <row r="74" spans="1:19" ht="12.5" hidden="1">
      <c r="A74" s="140">
        <v>50</v>
      </c>
      <c r="B74" s="163">
        <v>43891</v>
      </c>
      <c r="C74" s="141">
        <v>45382</v>
      </c>
      <c r="D74" s="163" t="s">
        <v>676</v>
      </c>
      <c r="E74" s="140">
        <v>1400</v>
      </c>
      <c r="F74" s="140" t="s">
        <v>455</v>
      </c>
      <c r="G74" s="140" t="s">
        <v>309</v>
      </c>
      <c r="H74" s="140">
        <v>350</v>
      </c>
      <c r="I74" s="140" t="s">
        <v>298</v>
      </c>
      <c r="J74" s="140" t="s">
        <v>303</v>
      </c>
      <c r="K74" s="140" t="s">
        <v>303</v>
      </c>
      <c r="L74" s="142">
        <v>2015</v>
      </c>
      <c r="M74" s="140" t="s">
        <v>310</v>
      </c>
      <c r="N74" s="140" t="s">
        <v>300</v>
      </c>
      <c r="O74" s="141" t="s">
        <v>301</v>
      </c>
      <c r="P74" s="140" t="s">
        <v>531</v>
      </c>
      <c r="Q74" s="140"/>
      <c r="R74" s="140" t="s">
        <v>311</v>
      </c>
      <c r="S74" s="140" t="s">
        <v>518</v>
      </c>
    </row>
    <row r="75" spans="1:19" ht="12.5" hidden="1">
      <c r="A75" s="140">
        <v>51</v>
      </c>
      <c r="B75" s="163">
        <v>43586</v>
      </c>
      <c r="C75" s="141">
        <v>45382</v>
      </c>
      <c r="D75" s="163" t="s">
        <v>623</v>
      </c>
      <c r="E75" s="140">
        <v>1</v>
      </c>
      <c r="F75" s="140" t="s">
        <v>444</v>
      </c>
      <c r="G75" s="140" t="s">
        <v>444</v>
      </c>
      <c r="H75" s="140" t="s">
        <v>444</v>
      </c>
      <c r="I75" s="140" t="s">
        <v>444</v>
      </c>
      <c r="J75" s="140" t="s">
        <v>444</v>
      </c>
      <c r="K75" s="140" t="s">
        <v>444</v>
      </c>
      <c r="L75" s="142" t="s">
        <v>289</v>
      </c>
      <c r="M75" s="140" t="s">
        <v>444</v>
      </c>
      <c r="N75" s="140" t="s">
        <v>444</v>
      </c>
      <c r="O75" s="141" t="s">
        <v>444</v>
      </c>
      <c r="P75" s="140" t="s">
        <v>444</v>
      </c>
      <c r="Q75" s="140"/>
      <c r="R75" s="140" t="s">
        <v>444</v>
      </c>
      <c r="S75" s="140"/>
    </row>
    <row r="76" spans="1:19" ht="12.5" hidden="1">
      <c r="A76" s="140">
        <v>52</v>
      </c>
      <c r="B76" s="163">
        <v>43586</v>
      </c>
      <c r="C76" s="141">
        <v>45382</v>
      </c>
      <c r="D76" s="163" t="s">
        <v>677</v>
      </c>
      <c r="E76" s="140">
        <v>2000</v>
      </c>
      <c r="F76" s="140" t="s">
        <v>289</v>
      </c>
      <c r="G76" s="140" t="s">
        <v>316</v>
      </c>
      <c r="H76" s="140">
        <v>500</v>
      </c>
      <c r="I76" s="140" t="s">
        <v>298</v>
      </c>
      <c r="J76" s="140" t="s">
        <v>303</v>
      </c>
      <c r="K76" s="140" t="s">
        <v>303</v>
      </c>
      <c r="L76" s="142" t="s">
        <v>289</v>
      </c>
      <c r="M76" s="140" t="s">
        <v>444</v>
      </c>
      <c r="N76" s="140" t="s">
        <v>444</v>
      </c>
      <c r="O76" s="141" t="s">
        <v>444</v>
      </c>
      <c r="P76" s="140" t="s">
        <v>444</v>
      </c>
      <c r="Q76" s="140"/>
      <c r="R76" s="140" t="s">
        <v>444</v>
      </c>
      <c r="S76" s="140"/>
    </row>
    <row r="77" spans="1:19" ht="12.5" hidden="1">
      <c r="A77" s="140">
        <v>53</v>
      </c>
      <c r="B77" s="163">
        <v>43586</v>
      </c>
      <c r="C77" s="141">
        <v>45382</v>
      </c>
      <c r="D77" s="163" t="s">
        <v>678</v>
      </c>
      <c r="E77" s="140">
        <v>2000</v>
      </c>
      <c r="F77" s="140" t="s">
        <v>289</v>
      </c>
      <c r="G77" s="140" t="s">
        <v>317</v>
      </c>
      <c r="H77" s="140">
        <v>500</v>
      </c>
      <c r="I77" s="140" t="s">
        <v>298</v>
      </c>
      <c r="J77" s="140" t="s">
        <v>303</v>
      </c>
      <c r="K77" s="140" t="s">
        <v>298</v>
      </c>
      <c r="L77" s="142" t="s">
        <v>289</v>
      </c>
      <c r="M77" s="140" t="s">
        <v>444</v>
      </c>
      <c r="N77" s="140" t="s">
        <v>444</v>
      </c>
      <c r="O77" s="141" t="s">
        <v>444</v>
      </c>
      <c r="P77" s="140" t="s">
        <v>444</v>
      </c>
      <c r="Q77" s="140"/>
      <c r="R77" s="140" t="s">
        <v>444</v>
      </c>
      <c r="S77" s="140"/>
    </row>
    <row r="78" spans="1:19" ht="12.5" hidden="1">
      <c r="A78" s="140">
        <v>54</v>
      </c>
      <c r="B78" s="163">
        <v>43586</v>
      </c>
      <c r="C78" s="141">
        <v>45382</v>
      </c>
      <c r="D78" s="163" t="s">
        <v>679</v>
      </c>
      <c r="E78" s="140">
        <v>1</v>
      </c>
      <c r="F78" s="140" t="s">
        <v>444</v>
      </c>
      <c r="G78" s="140" t="s">
        <v>444</v>
      </c>
      <c r="H78" s="140" t="s">
        <v>444</v>
      </c>
      <c r="I78" s="140" t="s">
        <v>444</v>
      </c>
      <c r="J78" s="140" t="s">
        <v>444</v>
      </c>
      <c r="K78" s="140" t="s">
        <v>444</v>
      </c>
      <c r="L78" s="142" t="s">
        <v>289</v>
      </c>
      <c r="M78" s="140" t="s">
        <v>444</v>
      </c>
      <c r="N78" s="140" t="s">
        <v>444</v>
      </c>
      <c r="O78" s="141" t="s">
        <v>444</v>
      </c>
      <c r="P78" s="140" t="s">
        <v>444</v>
      </c>
      <c r="Q78" s="140"/>
      <c r="R78" s="140" t="s">
        <v>444</v>
      </c>
      <c r="S78" s="140"/>
    </row>
    <row r="79" spans="1:19" ht="12.5" hidden="1">
      <c r="A79" s="140">
        <v>55</v>
      </c>
      <c r="B79" s="163">
        <v>43586</v>
      </c>
      <c r="C79" s="141">
        <v>45382</v>
      </c>
      <c r="D79" s="163" t="s">
        <v>680</v>
      </c>
      <c r="E79" s="140">
        <v>1</v>
      </c>
      <c r="F79" s="140" t="s">
        <v>444</v>
      </c>
      <c r="G79" s="140" t="s">
        <v>444</v>
      </c>
      <c r="H79" s="140" t="s">
        <v>444</v>
      </c>
      <c r="I79" s="140" t="s">
        <v>444</v>
      </c>
      <c r="J79" s="140" t="s">
        <v>444</v>
      </c>
      <c r="K79" s="140" t="s">
        <v>444</v>
      </c>
      <c r="L79" s="142" t="s">
        <v>289</v>
      </c>
      <c r="M79" s="140" t="s">
        <v>444</v>
      </c>
      <c r="N79" s="140" t="s">
        <v>444</v>
      </c>
      <c r="O79" s="141" t="s">
        <v>444</v>
      </c>
      <c r="P79" s="140" t="s">
        <v>444</v>
      </c>
      <c r="Q79" s="140"/>
      <c r="R79" s="140" t="s">
        <v>444</v>
      </c>
      <c r="S79" s="140"/>
    </row>
    <row r="80" spans="1:19" ht="12.5" hidden="1">
      <c r="A80" s="140">
        <v>56</v>
      </c>
      <c r="B80" s="163">
        <v>43586</v>
      </c>
      <c r="C80" s="141">
        <v>45382</v>
      </c>
      <c r="D80" s="163" t="s">
        <v>681</v>
      </c>
      <c r="E80" s="140">
        <v>550</v>
      </c>
      <c r="F80" s="140" t="s">
        <v>289</v>
      </c>
      <c r="G80" s="140" t="s">
        <v>322</v>
      </c>
      <c r="H80" s="140" t="s">
        <v>303</v>
      </c>
      <c r="I80" s="140" t="s">
        <v>318</v>
      </c>
      <c r="J80" s="140" t="s">
        <v>298</v>
      </c>
      <c r="K80" s="140" t="s">
        <v>303</v>
      </c>
      <c r="L80" s="142" t="s">
        <v>289</v>
      </c>
      <c r="M80" s="140" t="s">
        <v>444</v>
      </c>
      <c r="N80" s="140" t="s">
        <v>444</v>
      </c>
      <c r="O80" s="141" t="s">
        <v>444</v>
      </c>
      <c r="P80" s="140" t="s">
        <v>444</v>
      </c>
      <c r="Q80" s="140"/>
      <c r="R80" s="140" t="s">
        <v>444</v>
      </c>
      <c r="S80" s="140"/>
    </row>
    <row r="81" spans="1:33" ht="12.5">
      <c r="A81" s="140">
        <v>57</v>
      </c>
      <c r="B81" s="163">
        <v>43586</v>
      </c>
      <c r="C81" s="141">
        <v>45382</v>
      </c>
      <c r="D81" s="163" t="s">
        <v>682</v>
      </c>
      <c r="E81" s="140">
        <v>550</v>
      </c>
      <c r="F81" s="140" t="s">
        <v>289</v>
      </c>
      <c r="G81" s="140" t="s">
        <v>322</v>
      </c>
      <c r="H81" s="140" t="s">
        <v>303</v>
      </c>
      <c r="I81" s="140" t="s">
        <v>318</v>
      </c>
      <c r="J81" s="140" t="s">
        <v>298</v>
      </c>
      <c r="K81" s="140" t="s">
        <v>303</v>
      </c>
      <c r="L81" s="142" t="s">
        <v>289</v>
      </c>
      <c r="M81" s="140" t="s">
        <v>310</v>
      </c>
      <c r="N81" s="140" t="s">
        <v>291</v>
      </c>
      <c r="O81" s="141" t="s">
        <v>292</v>
      </c>
      <c r="P81" s="140" t="s">
        <v>540</v>
      </c>
      <c r="Q81" s="140"/>
      <c r="R81" s="140" t="s">
        <v>304</v>
      </c>
      <c r="S81" s="140" t="s">
        <v>541</v>
      </c>
    </row>
    <row r="82" spans="1:33" ht="12.5" hidden="1">
      <c r="A82" s="140">
        <v>58</v>
      </c>
      <c r="B82" s="163">
        <v>43586</v>
      </c>
      <c r="C82" s="141">
        <v>45382</v>
      </c>
      <c r="D82" s="163" t="s">
        <v>683</v>
      </c>
      <c r="E82" s="140">
        <v>750</v>
      </c>
      <c r="F82" s="140" t="s">
        <v>289</v>
      </c>
      <c r="G82" s="140" t="s">
        <v>322</v>
      </c>
      <c r="H82" s="140">
        <v>250</v>
      </c>
      <c r="I82" s="140" t="s">
        <v>298</v>
      </c>
      <c r="J82" s="140" t="s">
        <v>303</v>
      </c>
      <c r="K82" s="140" t="s">
        <v>303</v>
      </c>
      <c r="L82" s="142" t="s">
        <v>289</v>
      </c>
      <c r="M82" s="140" t="s">
        <v>310</v>
      </c>
      <c r="N82" s="140" t="s">
        <v>300</v>
      </c>
      <c r="O82" s="141" t="s">
        <v>301</v>
      </c>
      <c r="P82" s="140" t="s">
        <v>531</v>
      </c>
      <c r="Q82" s="140"/>
      <c r="R82" s="140" t="s">
        <v>304</v>
      </c>
      <c r="S82" s="140" t="s">
        <v>542</v>
      </c>
    </row>
    <row r="83" spans="1:33" ht="12.5" hidden="1">
      <c r="A83" s="140">
        <v>59</v>
      </c>
      <c r="B83" s="163">
        <v>43586</v>
      </c>
      <c r="C83" s="141">
        <v>45382</v>
      </c>
      <c r="D83" s="163" t="s">
        <v>649</v>
      </c>
      <c r="E83" s="140">
        <v>950</v>
      </c>
      <c r="F83" s="140" t="s">
        <v>289</v>
      </c>
      <c r="G83" s="140" t="s">
        <v>322</v>
      </c>
      <c r="H83" s="140">
        <v>350</v>
      </c>
      <c r="I83" s="140" t="s">
        <v>298</v>
      </c>
      <c r="J83" s="140" t="s">
        <v>303</v>
      </c>
      <c r="K83" s="140" t="s">
        <v>303</v>
      </c>
      <c r="L83" s="142" t="s">
        <v>289</v>
      </c>
      <c r="M83" s="140" t="s">
        <v>310</v>
      </c>
      <c r="N83" s="140" t="s">
        <v>300</v>
      </c>
      <c r="O83" s="141" t="s">
        <v>301</v>
      </c>
      <c r="P83" s="140" t="s">
        <v>531</v>
      </c>
      <c r="Q83" s="140"/>
      <c r="R83" s="140" t="s">
        <v>295</v>
      </c>
      <c r="S83" s="140" t="s">
        <v>543</v>
      </c>
    </row>
    <row r="84" spans="1:33" ht="12.5" hidden="1">
      <c r="A84" s="140">
        <v>60</v>
      </c>
      <c r="B84" s="163">
        <v>43586</v>
      </c>
      <c r="C84" s="141">
        <v>45382</v>
      </c>
      <c r="D84" s="163" t="s">
        <v>684</v>
      </c>
      <c r="E84" s="140">
        <v>1</v>
      </c>
      <c r="F84" s="140" t="s">
        <v>444</v>
      </c>
      <c r="G84" s="140" t="s">
        <v>444</v>
      </c>
      <c r="H84" s="140" t="s">
        <v>444</v>
      </c>
      <c r="I84" s="140" t="s">
        <v>444</v>
      </c>
      <c r="J84" s="140" t="s">
        <v>444</v>
      </c>
      <c r="K84" s="140" t="s">
        <v>444</v>
      </c>
      <c r="L84" s="142" t="s">
        <v>289</v>
      </c>
      <c r="M84" s="140" t="s">
        <v>310</v>
      </c>
      <c r="N84" s="140" t="s">
        <v>300</v>
      </c>
      <c r="O84" s="141" t="s">
        <v>301</v>
      </c>
      <c r="P84" s="140" t="s">
        <v>531</v>
      </c>
      <c r="Q84" s="140"/>
      <c r="R84" s="140" t="s">
        <v>304</v>
      </c>
      <c r="S84" s="140" t="s">
        <v>544</v>
      </c>
    </row>
    <row r="85" spans="1:33" ht="12.5" hidden="1">
      <c r="A85" s="140">
        <v>61</v>
      </c>
      <c r="B85" s="163">
        <v>43586</v>
      </c>
      <c r="C85" s="141">
        <v>45382</v>
      </c>
      <c r="D85" s="163" t="s">
        <v>650</v>
      </c>
      <c r="E85" s="140">
        <v>1</v>
      </c>
      <c r="F85" s="140" t="s">
        <v>444</v>
      </c>
      <c r="G85" s="140" t="s">
        <v>444</v>
      </c>
      <c r="H85" s="140" t="s">
        <v>444</v>
      </c>
      <c r="I85" s="140" t="s">
        <v>444</v>
      </c>
      <c r="J85" s="140" t="s">
        <v>444</v>
      </c>
      <c r="K85" s="140" t="s">
        <v>444</v>
      </c>
      <c r="L85" s="142" t="s">
        <v>289</v>
      </c>
      <c r="M85" s="140" t="s">
        <v>310</v>
      </c>
      <c r="N85" s="140" t="s">
        <v>300</v>
      </c>
      <c r="O85" s="141" t="s">
        <v>301</v>
      </c>
      <c r="P85" s="140" t="s">
        <v>531</v>
      </c>
      <c r="Q85" s="140"/>
      <c r="R85" s="140" t="s">
        <v>456</v>
      </c>
      <c r="S85" s="140" t="s">
        <v>545</v>
      </c>
    </row>
    <row r="86" spans="1:33" ht="12.5" hidden="1">
      <c r="A86" s="140">
        <v>62</v>
      </c>
      <c r="B86" s="163">
        <v>43586</v>
      </c>
      <c r="C86" s="141">
        <v>45382</v>
      </c>
      <c r="D86" s="163" t="s">
        <v>685</v>
      </c>
      <c r="E86" s="140">
        <v>1200</v>
      </c>
      <c r="F86" s="140" t="s">
        <v>289</v>
      </c>
      <c r="G86" s="140" t="s">
        <v>317</v>
      </c>
      <c r="H86" s="140">
        <v>350</v>
      </c>
      <c r="I86" s="140" t="s">
        <v>298</v>
      </c>
      <c r="J86" s="140" t="s">
        <v>303</v>
      </c>
      <c r="K86" s="140" t="s">
        <v>298</v>
      </c>
      <c r="L86" s="142" t="s">
        <v>289</v>
      </c>
      <c r="M86" s="140" t="s">
        <v>290</v>
      </c>
      <c r="N86" s="140" t="s">
        <v>300</v>
      </c>
      <c r="O86" s="141" t="s">
        <v>301</v>
      </c>
      <c r="P86" s="140" t="s">
        <v>531</v>
      </c>
      <c r="Q86" s="140"/>
      <c r="R86" s="140" t="s">
        <v>294</v>
      </c>
      <c r="S86" s="140" t="s">
        <v>451</v>
      </c>
    </row>
    <row r="87" spans="1:33" ht="12.5" hidden="1">
      <c r="A87" s="140">
        <v>63</v>
      </c>
      <c r="B87" s="163">
        <v>43586</v>
      </c>
      <c r="C87" s="141">
        <v>45382</v>
      </c>
      <c r="D87" s="163" t="s">
        <v>686</v>
      </c>
      <c r="E87" s="140">
        <v>1</v>
      </c>
      <c r="F87" s="140" t="s">
        <v>444</v>
      </c>
      <c r="G87" s="140" t="s">
        <v>444</v>
      </c>
      <c r="H87" s="140" t="s">
        <v>444</v>
      </c>
      <c r="I87" s="140" t="s">
        <v>444</v>
      </c>
      <c r="J87" s="140" t="s">
        <v>444</v>
      </c>
      <c r="K87" s="140" t="s">
        <v>444</v>
      </c>
      <c r="L87" s="142" t="s">
        <v>289</v>
      </c>
      <c r="M87" s="140" t="s">
        <v>290</v>
      </c>
      <c r="N87" s="140" t="s">
        <v>300</v>
      </c>
      <c r="O87" s="141" t="s">
        <v>301</v>
      </c>
      <c r="P87" s="140" t="s">
        <v>531</v>
      </c>
      <c r="Q87" s="140"/>
      <c r="R87" s="140" t="s">
        <v>294</v>
      </c>
      <c r="S87" s="140" t="s">
        <v>451</v>
      </c>
      <c r="AG87" s="54"/>
    </row>
    <row r="88" spans="1:33" ht="12.5" hidden="1">
      <c r="A88" s="140">
        <v>64</v>
      </c>
      <c r="B88" s="163">
        <v>43586</v>
      </c>
      <c r="C88" s="141">
        <v>45382</v>
      </c>
      <c r="D88" s="163" t="s">
        <v>687</v>
      </c>
      <c r="E88" s="140">
        <v>1700</v>
      </c>
      <c r="F88" s="140" t="s">
        <v>289</v>
      </c>
      <c r="G88" s="140" t="s">
        <v>317</v>
      </c>
      <c r="H88" s="140">
        <v>500</v>
      </c>
      <c r="I88" s="140" t="s">
        <v>298</v>
      </c>
      <c r="J88" s="140" t="s">
        <v>303</v>
      </c>
      <c r="K88" s="140" t="s">
        <v>303</v>
      </c>
      <c r="L88" s="142" t="s">
        <v>289</v>
      </c>
      <c r="M88" s="140" t="s">
        <v>310</v>
      </c>
      <c r="N88" s="140" t="s">
        <v>300</v>
      </c>
      <c r="O88" s="141" t="s">
        <v>301</v>
      </c>
      <c r="P88" s="140" t="s">
        <v>531</v>
      </c>
      <c r="Q88" s="140"/>
      <c r="R88" s="140" t="s">
        <v>304</v>
      </c>
      <c r="S88" s="140" t="s">
        <v>546</v>
      </c>
    </row>
    <row r="89" spans="1:33" ht="12.5" hidden="1">
      <c r="A89" s="140">
        <v>65</v>
      </c>
      <c r="B89" s="163">
        <v>43586</v>
      </c>
      <c r="C89" s="141">
        <v>45382</v>
      </c>
      <c r="D89" s="163" t="s">
        <v>688</v>
      </c>
      <c r="E89" s="140">
        <v>2000</v>
      </c>
      <c r="F89" s="140" t="s">
        <v>289</v>
      </c>
      <c r="G89" s="140" t="s">
        <v>316</v>
      </c>
      <c r="H89" s="140">
        <v>500</v>
      </c>
      <c r="I89" s="140" t="s">
        <v>298</v>
      </c>
      <c r="J89" s="140" t="s">
        <v>303</v>
      </c>
      <c r="K89" s="140" t="s">
        <v>303</v>
      </c>
      <c r="L89" s="142" t="s">
        <v>289</v>
      </c>
      <c r="M89" s="140" t="s">
        <v>310</v>
      </c>
      <c r="N89" s="140" t="s">
        <v>300</v>
      </c>
      <c r="O89" s="141" t="s">
        <v>301</v>
      </c>
      <c r="P89" s="140" t="s">
        <v>531</v>
      </c>
      <c r="Q89" s="140"/>
      <c r="R89" s="140" t="s">
        <v>304</v>
      </c>
      <c r="S89" s="140" t="s">
        <v>546</v>
      </c>
    </row>
    <row r="90" spans="1:33" ht="14.5" hidden="1">
      <c r="A90" s="140">
        <v>66</v>
      </c>
      <c r="B90" s="163">
        <v>43586</v>
      </c>
      <c r="C90" s="141">
        <v>45382</v>
      </c>
      <c r="D90" s="163" t="s">
        <v>689</v>
      </c>
      <c r="E90" s="140">
        <v>750</v>
      </c>
      <c r="F90" s="140" t="s">
        <v>289</v>
      </c>
      <c r="G90" s="140" t="s">
        <v>322</v>
      </c>
      <c r="H90" s="140">
        <v>250</v>
      </c>
      <c r="I90" s="140" t="s">
        <v>298</v>
      </c>
      <c r="J90" s="140" t="s">
        <v>303</v>
      </c>
      <c r="K90" s="140" t="s">
        <v>303</v>
      </c>
      <c r="L90" s="142" t="s">
        <v>289</v>
      </c>
      <c r="M90" s="140" t="s">
        <v>310</v>
      </c>
      <c r="N90" s="140" t="s">
        <v>300</v>
      </c>
      <c r="O90" s="141" t="s">
        <v>301</v>
      </c>
      <c r="P90" s="140" t="s">
        <v>531</v>
      </c>
      <c r="Q90" s="140"/>
      <c r="R90" s="140" t="s">
        <v>304</v>
      </c>
      <c r="S90" s="140" t="s">
        <v>546</v>
      </c>
      <c r="T90"/>
      <c r="U90"/>
      <c r="V90"/>
      <c r="W90"/>
      <c r="X90"/>
      <c r="Y90"/>
      <c r="Z90"/>
      <c r="AA90"/>
      <c r="AB90"/>
    </row>
    <row r="91" spans="1:33" ht="14.5" hidden="1">
      <c r="A91" s="140">
        <v>67</v>
      </c>
      <c r="B91" s="163">
        <v>43374</v>
      </c>
      <c r="C91" s="141">
        <v>45382</v>
      </c>
      <c r="D91" s="163" t="s">
        <v>690</v>
      </c>
      <c r="E91" s="140">
        <v>1000</v>
      </c>
      <c r="F91" s="140" t="s">
        <v>319</v>
      </c>
      <c r="G91" s="140" t="s">
        <v>320</v>
      </c>
      <c r="H91" s="140">
        <v>21000</v>
      </c>
      <c r="I91" s="140" t="s">
        <v>298</v>
      </c>
      <c r="J91" s="140" t="s">
        <v>321</v>
      </c>
      <c r="K91" s="140" t="s">
        <v>444</v>
      </c>
      <c r="L91" s="142">
        <v>2008</v>
      </c>
      <c r="M91" s="140" t="s">
        <v>310</v>
      </c>
      <c r="N91" s="140" t="s">
        <v>300</v>
      </c>
      <c r="O91" s="141" t="s">
        <v>301</v>
      </c>
      <c r="P91" s="140" t="s">
        <v>531</v>
      </c>
      <c r="Q91" s="140" t="s">
        <v>473</v>
      </c>
      <c r="R91" s="140" t="s">
        <v>311</v>
      </c>
      <c r="S91" s="140"/>
      <c r="T91"/>
      <c r="U91"/>
      <c r="V91"/>
      <c r="W91"/>
      <c r="X91"/>
      <c r="Y91"/>
      <c r="Z91"/>
      <c r="AA91"/>
      <c r="AB91"/>
    </row>
    <row r="92" spans="1:33" ht="14.5" hidden="1">
      <c r="A92" s="140">
        <v>68</v>
      </c>
      <c r="B92" s="163">
        <v>43374</v>
      </c>
      <c r="C92" s="141">
        <v>45382</v>
      </c>
      <c r="D92" s="163" t="s">
        <v>691</v>
      </c>
      <c r="E92" s="140">
        <v>1000</v>
      </c>
      <c r="F92" s="140" t="s">
        <v>319</v>
      </c>
      <c r="G92" s="140" t="s">
        <v>320</v>
      </c>
      <c r="H92" s="140">
        <v>21000</v>
      </c>
      <c r="I92" s="140" t="s">
        <v>298</v>
      </c>
      <c r="J92" s="140" t="s">
        <v>321</v>
      </c>
      <c r="K92" s="140"/>
      <c r="L92" s="142">
        <v>2006</v>
      </c>
      <c r="M92" s="140" t="s">
        <v>310</v>
      </c>
      <c r="N92" s="140" t="s">
        <v>300</v>
      </c>
      <c r="O92" s="141" t="s">
        <v>301</v>
      </c>
      <c r="P92" s="140" t="s">
        <v>531</v>
      </c>
      <c r="Q92" s="140"/>
      <c r="R92" s="140" t="s">
        <v>330</v>
      </c>
      <c r="S92" s="140"/>
      <c r="T92"/>
      <c r="U92"/>
      <c r="V92"/>
      <c r="W92"/>
      <c r="X92"/>
      <c r="Y92"/>
      <c r="Z92"/>
      <c r="AA92"/>
      <c r="AB92"/>
    </row>
    <row r="93" spans="1:33" ht="14.5" hidden="1">
      <c r="A93" s="140">
        <v>69</v>
      </c>
      <c r="B93" s="163">
        <v>43374</v>
      </c>
      <c r="C93" s="141">
        <v>45382</v>
      </c>
      <c r="D93" s="163" t="s">
        <v>692</v>
      </c>
      <c r="E93" s="140">
        <v>750</v>
      </c>
      <c r="F93" s="140" t="s">
        <v>319</v>
      </c>
      <c r="G93" s="140" t="s">
        <v>322</v>
      </c>
      <c r="H93" s="140">
        <v>21000</v>
      </c>
      <c r="I93" s="140" t="s">
        <v>298</v>
      </c>
      <c r="J93" s="140" t="s">
        <v>321</v>
      </c>
      <c r="K93" s="140" t="s">
        <v>444</v>
      </c>
      <c r="L93" s="142">
        <v>2007</v>
      </c>
      <c r="M93" s="140" t="s">
        <v>310</v>
      </c>
      <c r="N93" s="140" t="s">
        <v>300</v>
      </c>
      <c r="O93" s="141" t="s">
        <v>301</v>
      </c>
      <c r="P93" s="140" t="s">
        <v>531</v>
      </c>
      <c r="Q93" s="140" t="s">
        <v>473</v>
      </c>
      <c r="R93" s="140" t="s">
        <v>304</v>
      </c>
      <c r="S93" s="140"/>
      <c r="T93"/>
      <c r="U93"/>
      <c r="V93"/>
      <c r="W93"/>
      <c r="X93"/>
      <c r="Y93"/>
      <c r="Z93"/>
      <c r="AA93"/>
      <c r="AB93"/>
    </row>
    <row r="94" spans="1:33" ht="14.5">
      <c r="A94" s="140">
        <v>70</v>
      </c>
      <c r="B94" s="163">
        <v>43374</v>
      </c>
      <c r="C94" s="141">
        <v>45382</v>
      </c>
      <c r="D94" s="163" t="s">
        <v>693</v>
      </c>
      <c r="E94" s="140">
        <v>550</v>
      </c>
      <c r="F94" s="140" t="s">
        <v>319</v>
      </c>
      <c r="G94" s="140" t="s">
        <v>320</v>
      </c>
      <c r="H94" s="140">
        <v>23600</v>
      </c>
      <c r="I94" s="140" t="s">
        <v>298</v>
      </c>
      <c r="J94" s="140" t="s">
        <v>323</v>
      </c>
      <c r="K94" s="140"/>
      <c r="L94" s="142">
        <v>2020</v>
      </c>
      <c r="M94" s="140" t="s">
        <v>310</v>
      </c>
      <c r="N94" s="140" t="s">
        <v>291</v>
      </c>
      <c r="O94" s="141" t="s">
        <v>292</v>
      </c>
      <c r="P94" s="140" t="s">
        <v>293</v>
      </c>
      <c r="Q94" s="140"/>
      <c r="R94" s="140" t="s">
        <v>304</v>
      </c>
      <c r="S94" s="140" t="s">
        <v>547</v>
      </c>
      <c r="T94"/>
      <c r="U94"/>
      <c r="V94"/>
      <c r="W94"/>
      <c r="X94"/>
      <c r="Y94"/>
      <c r="Z94"/>
      <c r="AA94"/>
      <c r="AB94"/>
    </row>
    <row r="95" spans="1:33" ht="14.5" hidden="1">
      <c r="A95" s="140">
        <v>71</v>
      </c>
      <c r="B95" s="163">
        <v>43374</v>
      </c>
      <c r="C95" s="141">
        <v>45382</v>
      </c>
      <c r="D95" s="163" t="s">
        <v>694</v>
      </c>
      <c r="E95" s="140">
        <v>750</v>
      </c>
      <c r="F95" s="140" t="s">
        <v>319</v>
      </c>
      <c r="G95" s="140" t="s">
        <v>289</v>
      </c>
      <c r="H95" s="140">
        <v>21000</v>
      </c>
      <c r="I95" s="140" t="s">
        <v>298</v>
      </c>
      <c r="J95" s="140" t="s">
        <v>324</v>
      </c>
      <c r="K95" s="140" t="s">
        <v>444</v>
      </c>
      <c r="L95" s="142">
        <v>1986</v>
      </c>
      <c r="M95" s="140" t="s">
        <v>290</v>
      </c>
      <c r="N95" s="140" t="s">
        <v>300</v>
      </c>
      <c r="O95" s="141" t="s">
        <v>301</v>
      </c>
      <c r="P95" s="140" t="s">
        <v>531</v>
      </c>
      <c r="Q95" s="140"/>
      <c r="R95" s="140" t="s">
        <v>410</v>
      </c>
      <c r="S95" s="140"/>
      <c r="T95"/>
      <c r="U95"/>
      <c r="V95"/>
      <c r="W95"/>
      <c r="X95"/>
      <c r="Y95"/>
      <c r="Z95"/>
      <c r="AA95"/>
      <c r="AB95"/>
    </row>
    <row r="96" spans="1:33" ht="14.5" hidden="1">
      <c r="A96" s="140">
        <v>72</v>
      </c>
      <c r="B96" s="163">
        <v>43374</v>
      </c>
      <c r="C96" s="141">
        <v>45382</v>
      </c>
      <c r="D96" s="163" t="s">
        <v>695</v>
      </c>
      <c r="E96" s="140">
        <v>1000</v>
      </c>
      <c r="F96" s="140" t="s">
        <v>319</v>
      </c>
      <c r="G96" s="140" t="s">
        <v>289</v>
      </c>
      <c r="H96" s="140">
        <v>20000</v>
      </c>
      <c r="I96" s="140" t="s">
        <v>298</v>
      </c>
      <c r="J96" s="140" t="s">
        <v>323</v>
      </c>
      <c r="K96" s="140" t="s">
        <v>444</v>
      </c>
      <c r="L96" s="142">
        <v>2010</v>
      </c>
      <c r="M96" s="140" t="s">
        <v>310</v>
      </c>
      <c r="N96" s="140" t="s">
        <v>300</v>
      </c>
      <c r="O96" s="141" t="s">
        <v>301</v>
      </c>
      <c r="P96" s="140" t="s">
        <v>531</v>
      </c>
      <c r="Q96" s="140" t="s">
        <v>473</v>
      </c>
      <c r="R96" s="140" t="s">
        <v>294</v>
      </c>
      <c r="S96" s="140"/>
      <c r="T96"/>
      <c r="U96"/>
      <c r="V96"/>
      <c r="W96"/>
      <c r="X96"/>
      <c r="Y96"/>
      <c r="Z96"/>
      <c r="AA96"/>
      <c r="AB96"/>
    </row>
    <row r="97" spans="1:28" ht="14.5" hidden="1">
      <c r="A97" s="140">
        <v>73</v>
      </c>
      <c r="B97" s="163">
        <v>43374</v>
      </c>
      <c r="C97" s="141">
        <v>45382</v>
      </c>
      <c r="D97" s="163" t="s">
        <v>696</v>
      </c>
      <c r="E97" s="140">
        <v>1000</v>
      </c>
      <c r="F97" s="140" t="s">
        <v>319</v>
      </c>
      <c r="G97" s="140" t="s">
        <v>289</v>
      </c>
      <c r="H97" s="140">
        <v>20000</v>
      </c>
      <c r="I97" s="140" t="s">
        <v>298</v>
      </c>
      <c r="J97" s="140" t="s">
        <v>323</v>
      </c>
      <c r="K97" s="140" t="s">
        <v>444</v>
      </c>
      <c r="L97" s="142">
        <v>2010</v>
      </c>
      <c r="M97" s="140" t="s">
        <v>310</v>
      </c>
      <c r="N97" s="140" t="s">
        <v>300</v>
      </c>
      <c r="O97" s="141" t="s">
        <v>301</v>
      </c>
      <c r="P97" s="140" t="s">
        <v>531</v>
      </c>
      <c r="Q97" s="140" t="s">
        <v>473</v>
      </c>
      <c r="R97" s="140" t="s">
        <v>294</v>
      </c>
      <c r="S97" s="140"/>
      <c r="T97"/>
      <c r="U97"/>
      <c r="V97"/>
      <c r="W97"/>
      <c r="X97"/>
      <c r="Y97"/>
      <c r="Z97"/>
      <c r="AA97"/>
      <c r="AB97"/>
    </row>
    <row r="98" spans="1:28" ht="14.5" hidden="1">
      <c r="A98" s="140">
        <v>74</v>
      </c>
      <c r="B98" s="163">
        <v>43891</v>
      </c>
      <c r="C98" s="141">
        <v>45382</v>
      </c>
      <c r="D98" s="163" t="s">
        <v>697</v>
      </c>
      <c r="E98" s="140">
        <v>3000</v>
      </c>
      <c r="F98" s="140" t="s">
        <v>325</v>
      </c>
      <c r="G98" s="140" t="s">
        <v>457</v>
      </c>
      <c r="H98" s="140">
        <v>750</v>
      </c>
      <c r="I98" s="140" t="s">
        <v>298</v>
      </c>
      <c r="J98" s="140" t="s">
        <v>326</v>
      </c>
      <c r="K98" s="140" t="s">
        <v>327</v>
      </c>
      <c r="L98" s="142">
        <v>2014</v>
      </c>
      <c r="M98" s="140" t="s">
        <v>310</v>
      </c>
      <c r="N98" s="140" t="s">
        <v>300</v>
      </c>
      <c r="O98" s="141" t="s">
        <v>301</v>
      </c>
      <c r="P98" s="140" t="s">
        <v>531</v>
      </c>
      <c r="Q98" s="140"/>
      <c r="R98" s="140" t="s">
        <v>295</v>
      </c>
      <c r="S98" s="140"/>
      <c r="T98"/>
      <c r="U98"/>
      <c r="V98"/>
      <c r="W98"/>
      <c r="X98"/>
      <c r="Y98"/>
      <c r="Z98"/>
      <c r="AA98"/>
      <c r="AB98"/>
    </row>
    <row r="99" spans="1:28" ht="14.5">
      <c r="A99" s="140">
        <v>75</v>
      </c>
      <c r="B99" s="163">
        <v>43891</v>
      </c>
      <c r="C99" s="141">
        <v>45382</v>
      </c>
      <c r="D99" s="163" t="s">
        <v>698</v>
      </c>
      <c r="E99" s="140">
        <v>3000</v>
      </c>
      <c r="F99" s="140" t="s">
        <v>328</v>
      </c>
      <c r="G99" s="140" t="s">
        <v>458</v>
      </c>
      <c r="H99" s="140">
        <v>650</v>
      </c>
      <c r="I99" s="140" t="s">
        <v>298</v>
      </c>
      <c r="J99" s="140" t="s">
        <v>326</v>
      </c>
      <c r="K99" s="140" t="s">
        <v>298</v>
      </c>
      <c r="L99" s="142" t="s">
        <v>289</v>
      </c>
      <c r="M99" s="140" t="s">
        <v>310</v>
      </c>
      <c r="N99" s="140" t="s">
        <v>291</v>
      </c>
      <c r="O99" s="141" t="s">
        <v>292</v>
      </c>
      <c r="P99" s="140" t="s">
        <v>293</v>
      </c>
      <c r="Q99" s="140"/>
      <c r="R99" s="140" t="s">
        <v>304</v>
      </c>
      <c r="S99" s="140" t="s">
        <v>548</v>
      </c>
      <c r="T99"/>
      <c r="U99"/>
      <c r="V99"/>
      <c r="W99"/>
      <c r="X99"/>
      <c r="Y99"/>
      <c r="Z99"/>
      <c r="AA99"/>
      <c r="AB99"/>
    </row>
    <row r="100" spans="1:28" ht="14.5" hidden="1">
      <c r="A100" s="140">
        <v>76</v>
      </c>
      <c r="B100" s="163">
        <v>43891</v>
      </c>
      <c r="C100" s="141">
        <v>45382</v>
      </c>
      <c r="D100" s="163" t="s">
        <v>699</v>
      </c>
      <c r="E100" s="140">
        <v>3000</v>
      </c>
      <c r="F100" s="140" t="s">
        <v>328</v>
      </c>
      <c r="G100" s="140" t="s">
        <v>458</v>
      </c>
      <c r="H100" s="140">
        <v>650</v>
      </c>
      <c r="I100" s="140" t="s">
        <v>298</v>
      </c>
      <c r="J100" s="140" t="s">
        <v>326</v>
      </c>
      <c r="K100" s="140" t="s">
        <v>298</v>
      </c>
      <c r="L100" s="142" t="s">
        <v>289</v>
      </c>
      <c r="M100" s="140" t="s">
        <v>310</v>
      </c>
      <c r="N100" s="140" t="s">
        <v>300</v>
      </c>
      <c r="O100" s="141" t="s">
        <v>301</v>
      </c>
      <c r="P100" s="140" t="s">
        <v>531</v>
      </c>
      <c r="Q100" s="140" t="s">
        <v>472</v>
      </c>
      <c r="R100" s="140" t="s">
        <v>295</v>
      </c>
      <c r="S100" s="140"/>
      <c r="T100"/>
      <c r="U100"/>
      <c r="V100"/>
      <c r="W100"/>
      <c r="X100"/>
      <c r="Y100"/>
      <c r="Z100"/>
      <c r="AA100"/>
      <c r="AB100"/>
    </row>
    <row r="101" spans="1:28" ht="14.5" hidden="1">
      <c r="A101" s="140">
        <v>77</v>
      </c>
      <c r="B101" s="163">
        <v>43891</v>
      </c>
      <c r="C101" s="141">
        <v>45382</v>
      </c>
      <c r="D101" s="163" t="s">
        <v>700</v>
      </c>
      <c r="E101" s="140">
        <v>1500</v>
      </c>
      <c r="F101" s="140" t="s">
        <v>325</v>
      </c>
      <c r="G101" s="140" t="s">
        <v>457</v>
      </c>
      <c r="H101" s="140">
        <v>500</v>
      </c>
      <c r="I101" s="140" t="s">
        <v>298</v>
      </c>
      <c r="J101" s="140" t="s">
        <v>298</v>
      </c>
      <c r="K101" s="140" t="s">
        <v>327</v>
      </c>
      <c r="L101" s="142">
        <v>2006</v>
      </c>
      <c r="M101" s="140" t="s">
        <v>310</v>
      </c>
      <c r="N101" s="140" t="s">
        <v>300</v>
      </c>
      <c r="O101" s="141" t="s">
        <v>301</v>
      </c>
      <c r="P101" s="140" t="s">
        <v>531</v>
      </c>
      <c r="Q101" s="140" t="s">
        <v>474</v>
      </c>
      <c r="R101" s="140" t="s">
        <v>295</v>
      </c>
      <c r="S101" s="140"/>
      <c r="T101"/>
      <c r="U101"/>
      <c r="V101"/>
      <c r="W101"/>
      <c r="X101"/>
      <c r="Y101"/>
      <c r="Z101"/>
      <c r="AA101"/>
      <c r="AB101"/>
    </row>
    <row r="102" spans="1:28" ht="14.5" hidden="1">
      <c r="A102" s="140">
        <v>78</v>
      </c>
      <c r="B102" s="163">
        <v>43891</v>
      </c>
      <c r="C102" s="141">
        <v>45382</v>
      </c>
      <c r="D102" s="163" t="s">
        <v>701</v>
      </c>
      <c r="E102" s="140">
        <v>1500</v>
      </c>
      <c r="F102" s="140" t="s">
        <v>325</v>
      </c>
      <c r="G102" s="140" t="s">
        <v>457</v>
      </c>
      <c r="H102" s="140">
        <v>500</v>
      </c>
      <c r="I102" s="140" t="s">
        <v>298</v>
      </c>
      <c r="J102" s="140" t="s">
        <v>298</v>
      </c>
      <c r="K102" s="140" t="s">
        <v>327</v>
      </c>
      <c r="L102" s="142">
        <v>2007</v>
      </c>
      <c r="M102" s="140" t="s">
        <v>310</v>
      </c>
      <c r="N102" s="140" t="s">
        <v>300</v>
      </c>
      <c r="O102" s="141" t="s">
        <v>301</v>
      </c>
      <c r="P102" s="140" t="s">
        <v>531</v>
      </c>
      <c r="Q102" s="140" t="s">
        <v>474</v>
      </c>
      <c r="R102" s="140" t="s">
        <v>295</v>
      </c>
      <c r="S102" s="140"/>
      <c r="T102"/>
      <c r="U102"/>
      <c r="V102"/>
      <c r="W102"/>
      <c r="X102"/>
      <c r="Y102"/>
      <c r="Z102"/>
      <c r="AA102"/>
      <c r="AB102"/>
    </row>
    <row r="103" spans="1:28" ht="14.5">
      <c r="A103" s="140">
        <v>79</v>
      </c>
      <c r="B103" s="163">
        <v>44682</v>
      </c>
      <c r="C103" s="141">
        <v>45382</v>
      </c>
      <c r="D103" s="163" t="s">
        <v>702</v>
      </c>
      <c r="E103" s="140">
        <v>1500</v>
      </c>
      <c r="F103" s="140" t="s">
        <v>289</v>
      </c>
      <c r="G103" s="140" t="s">
        <v>314</v>
      </c>
      <c r="H103" s="140" t="s">
        <v>443</v>
      </c>
      <c r="I103" s="140" t="s">
        <v>289</v>
      </c>
      <c r="J103" s="140" t="s">
        <v>289</v>
      </c>
      <c r="K103" s="140" t="s">
        <v>289</v>
      </c>
      <c r="L103" s="142">
        <v>2011</v>
      </c>
      <c r="M103" s="140" t="s">
        <v>310</v>
      </c>
      <c r="N103" s="140" t="s">
        <v>291</v>
      </c>
      <c r="O103" s="141" t="s">
        <v>292</v>
      </c>
      <c r="P103" s="140" t="s">
        <v>293</v>
      </c>
      <c r="Q103" s="140"/>
      <c r="R103" s="140" t="s">
        <v>304</v>
      </c>
      <c r="S103" s="140" t="s">
        <v>549</v>
      </c>
      <c r="T103"/>
      <c r="U103"/>
      <c r="V103"/>
      <c r="W103"/>
      <c r="X103"/>
      <c r="Y103"/>
      <c r="Z103"/>
      <c r="AA103"/>
      <c r="AB103"/>
    </row>
    <row r="104" spans="1:28" ht="14.5" hidden="1">
      <c r="A104" s="140">
        <v>80</v>
      </c>
      <c r="B104" s="163">
        <v>44682</v>
      </c>
      <c r="C104" s="141">
        <v>45382</v>
      </c>
      <c r="D104" s="163" t="s">
        <v>703</v>
      </c>
      <c r="E104" s="140">
        <v>1</v>
      </c>
      <c r="F104" s="140" t="s">
        <v>444</v>
      </c>
      <c r="G104" s="140" t="s">
        <v>444</v>
      </c>
      <c r="H104" s="140" t="s">
        <v>444</v>
      </c>
      <c r="I104" s="140" t="s">
        <v>444</v>
      </c>
      <c r="J104" s="140" t="s">
        <v>444</v>
      </c>
      <c r="K104" s="140" t="s">
        <v>444</v>
      </c>
      <c r="L104" s="142" t="s">
        <v>289</v>
      </c>
      <c r="M104" s="140" t="s">
        <v>444</v>
      </c>
      <c r="N104" s="140" t="s">
        <v>444</v>
      </c>
      <c r="O104" s="141" t="s">
        <v>444</v>
      </c>
      <c r="P104" s="140" t="s">
        <v>444</v>
      </c>
      <c r="Q104" s="140"/>
      <c r="R104" s="140" t="s">
        <v>444</v>
      </c>
      <c r="S104" s="140"/>
      <c r="T104"/>
      <c r="U104"/>
      <c r="V104"/>
      <c r="W104"/>
      <c r="X104"/>
      <c r="Y104"/>
      <c r="Z104"/>
      <c r="AA104"/>
      <c r="AB104"/>
    </row>
    <row r="105" spans="1:28" ht="14.5" hidden="1">
      <c r="A105" s="140">
        <v>81</v>
      </c>
      <c r="B105" s="163">
        <v>44682</v>
      </c>
      <c r="C105" s="141">
        <v>45382</v>
      </c>
      <c r="D105" s="163" t="s">
        <v>704</v>
      </c>
      <c r="E105" s="140">
        <v>1</v>
      </c>
      <c r="F105" s="140" t="s">
        <v>444</v>
      </c>
      <c r="G105" s="140" t="s">
        <v>444</v>
      </c>
      <c r="H105" s="140" t="s">
        <v>444</v>
      </c>
      <c r="I105" s="140" t="s">
        <v>444</v>
      </c>
      <c r="J105" s="140" t="s">
        <v>444</v>
      </c>
      <c r="K105" s="140" t="s">
        <v>444</v>
      </c>
      <c r="L105" s="142" t="s">
        <v>289</v>
      </c>
      <c r="M105" s="140" t="s">
        <v>444</v>
      </c>
      <c r="N105" s="140" t="s">
        <v>444</v>
      </c>
      <c r="O105" s="141" t="s">
        <v>444</v>
      </c>
      <c r="P105" s="140" t="s">
        <v>444</v>
      </c>
      <c r="Q105" s="140"/>
      <c r="R105" s="140" t="s">
        <v>444</v>
      </c>
      <c r="S105" s="140"/>
      <c r="T105"/>
      <c r="U105"/>
      <c r="V105"/>
      <c r="W105"/>
      <c r="X105"/>
      <c r="Y105"/>
      <c r="Z105"/>
      <c r="AA105"/>
      <c r="AB105"/>
    </row>
    <row r="106" spans="1:28" ht="14.5" hidden="1">
      <c r="A106" s="140">
        <v>82</v>
      </c>
      <c r="B106" s="163">
        <v>44682</v>
      </c>
      <c r="C106" s="141">
        <v>45382</v>
      </c>
      <c r="D106" s="163" t="s">
        <v>705</v>
      </c>
      <c r="E106" s="140">
        <v>550</v>
      </c>
      <c r="F106" s="140" t="s">
        <v>289</v>
      </c>
      <c r="G106" s="140" t="s">
        <v>322</v>
      </c>
      <c r="H106" s="140" t="s">
        <v>303</v>
      </c>
      <c r="I106" s="140" t="s">
        <v>289</v>
      </c>
      <c r="J106" s="140" t="s">
        <v>289</v>
      </c>
      <c r="K106" s="140">
        <v>2008</v>
      </c>
      <c r="L106" s="142">
        <v>1986</v>
      </c>
      <c r="M106" s="140" t="s">
        <v>290</v>
      </c>
      <c r="N106" s="140" t="s">
        <v>300</v>
      </c>
      <c r="O106" s="141" t="s">
        <v>301</v>
      </c>
      <c r="P106" s="140" t="s">
        <v>531</v>
      </c>
      <c r="Q106" s="140"/>
      <c r="R106" s="140" t="s">
        <v>304</v>
      </c>
      <c r="S106" s="140"/>
      <c r="T106"/>
      <c r="U106"/>
      <c r="V106"/>
      <c r="W106"/>
      <c r="X106"/>
      <c r="Y106"/>
      <c r="Z106"/>
      <c r="AA106"/>
      <c r="AB106"/>
    </row>
    <row r="107" spans="1:28" ht="14.5" hidden="1">
      <c r="A107" s="140">
        <v>83</v>
      </c>
      <c r="B107" s="163">
        <v>44682</v>
      </c>
      <c r="C107" s="141">
        <v>45382</v>
      </c>
      <c r="D107" s="163" t="s">
        <v>706</v>
      </c>
      <c r="E107" s="140">
        <v>550</v>
      </c>
      <c r="F107" s="140" t="s">
        <v>289</v>
      </c>
      <c r="G107" s="140" t="s">
        <v>322</v>
      </c>
      <c r="H107" s="140" t="s">
        <v>303</v>
      </c>
      <c r="I107" s="140" t="s">
        <v>289</v>
      </c>
      <c r="J107" s="140" t="s">
        <v>289</v>
      </c>
      <c r="K107" s="140" t="s">
        <v>289</v>
      </c>
      <c r="L107" s="142">
        <v>2012</v>
      </c>
      <c r="M107" s="140" t="s">
        <v>290</v>
      </c>
      <c r="N107" s="140" t="s">
        <v>291</v>
      </c>
      <c r="O107" s="141" t="s">
        <v>292</v>
      </c>
      <c r="P107" s="140" t="s">
        <v>293</v>
      </c>
      <c r="Q107" s="140"/>
      <c r="R107" s="140" t="s">
        <v>332</v>
      </c>
      <c r="S107" s="140"/>
      <c r="T107"/>
      <c r="U107"/>
      <c r="V107"/>
      <c r="W107"/>
      <c r="X107"/>
      <c r="Y107"/>
      <c r="Z107"/>
      <c r="AA107"/>
      <c r="AB107"/>
    </row>
    <row r="108" spans="1:28" ht="14.5" hidden="1">
      <c r="A108" s="140">
        <v>84</v>
      </c>
      <c r="B108" s="163">
        <v>44682</v>
      </c>
      <c r="C108" s="141">
        <v>45382</v>
      </c>
      <c r="D108" s="163" t="s">
        <v>707</v>
      </c>
      <c r="E108" s="140">
        <v>550</v>
      </c>
      <c r="F108" s="140" t="s">
        <v>289</v>
      </c>
      <c r="G108" s="140" t="s">
        <v>322</v>
      </c>
      <c r="H108" s="140" t="s">
        <v>303</v>
      </c>
      <c r="I108" s="140" t="s">
        <v>289</v>
      </c>
      <c r="J108" s="140" t="s">
        <v>289</v>
      </c>
      <c r="K108" s="140" t="s">
        <v>289</v>
      </c>
      <c r="L108" s="142">
        <v>2013</v>
      </c>
      <c r="M108" s="140" t="s">
        <v>290</v>
      </c>
      <c r="N108" s="140" t="s">
        <v>291</v>
      </c>
      <c r="O108" s="141" t="s">
        <v>292</v>
      </c>
      <c r="P108" s="140" t="s">
        <v>293</v>
      </c>
      <c r="Q108" s="140"/>
      <c r="R108" s="140" t="s">
        <v>295</v>
      </c>
      <c r="S108" s="140" t="s">
        <v>295</v>
      </c>
      <c r="T108"/>
      <c r="U108"/>
      <c r="V108"/>
      <c r="W108"/>
      <c r="X108"/>
      <c r="Y108"/>
      <c r="Z108"/>
      <c r="AA108"/>
      <c r="AB108"/>
    </row>
    <row r="109" spans="1:28" ht="14.5" hidden="1">
      <c r="A109" s="140">
        <v>85</v>
      </c>
      <c r="B109" s="163">
        <v>44682</v>
      </c>
      <c r="C109" s="141">
        <v>45382</v>
      </c>
      <c r="D109" s="163" t="s">
        <v>708</v>
      </c>
      <c r="E109" s="140">
        <v>550</v>
      </c>
      <c r="F109" s="140" t="s">
        <v>289</v>
      </c>
      <c r="G109" s="140" t="s">
        <v>322</v>
      </c>
      <c r="H109" s="140" t="s">
        <v>303</v>
      </c>
      <c r="I109" s="140" t="s">
        <v>289</v>
      </c>
      <c r="J109" s="140" t="s">
        <v>289</v>
      </c>
      <c r="K109" s="140" t="s">
        <v>289</v>
      </c>
      <c r="L109" s="142">
        <v>2013</v>
      </c>
      <c r="M109" s="140" t="s">
        <v>290</v>
      </c>
      <c r="N109" s="140" t="s">
        <v>300</v>
      </c>
      <c r="O109" s="141" t="s">
        <v>301</v>
      </c>
      <c r="P109" s="140" t="s">
        <v>531</v>
      </c>
      <c r="Q109" s="140"/>
      <c r="R109" s="140" t="s">
        <v>304</v>
      </c>
      <c r="S109" s="140"/>
      <c r="T109"/>
      <c r="U109"/>
      <c r="V109"/>
      <c r="W109"/>
      <c r="X109"/>
      <c r="Y109"/>
      <c r="Z109"/>
      <c r="AA109"/>
      <c r="AB109"/>
    </row>
    <row r="110" spans="1:28" ht="14.5" hidden="1">
      <c r="A110" s="140">
        <v>86</v>
      </c>
      <c r="B110" s="163">
        <v>44682</v>
      </c>
      <c r="C110" s="141">
        <v>45382</v>
      </c>
      <c r="D110" s="163" t="s">
        <v>709</v>
      </c>
      <c r="E110" s="140">
        <v>550</v>
      </c>
      <c r="F110" s="140" t="s">
        <v>289</v>
      </c>
      <c r="G110" s="140" t="s">
        <v>322</v>
      </c>
      <c r="H110" s="140" t="s">
        <v>303</v>
      </c>
      <c r="I110" s="140" t="s">
        <v>289</v>
      </c>
      <c r="J110" s="140" t="s">
        <v>289</v>
      </c>
      <c r="K110" s="140" t="s">
        <v>289</v>
      </c>
      <c r="L110" s="142">
        <v>2013</v>
      </c>
      <c r="M110" s="140" t="s">
        <v>290</v>
      </c>
      <c r="N110" s="140" t="s">
        <v>300</v>
      </c>
      <c r="O110" s="141" t="s">
        <v>301</v>
      </c>
      <c r="P110" s="140" t="s">
        <v>531</v>
      </c>
      <c r="Q110" s="140"/>
      <c r="R110" s="140" t="s">
        <v>304</v>
      </c>
      <c r="S110" s="140"/>
      <c r="T110"/>
      <c r="U110"/>
      <c r="V110"/>
      <c r="W110"/>
      <c r="X110"/>
      <c r="Y110"/>
      <c r="Z110"/>
      <c r="AA110"/>
      <c r="AB110"/>
    </row>
    <row r="111" spans="1:28" ht="14.5" hidden="1">
      <c r="A111" s="140">
        <v>87</v>
      </c>
      <c r="B111" s="163">
        <v>44682</v>
      </c>
      <c r="C111" s="141">
        <v>45382</v>
      </c>
      <c r="D111" s="163" t="s">
        <v>710</v>
      </c>
      <c r="E111" s="140">
        <v>550</v>
      </c>
      <c r="F111" s="140" t="s">
        <v>289</v>
      </c>
      <c r="G111" s="140" t="s">
        <v>322</v>
      </c>
      <c r="H111" s="140" t="s">
        <v>303</v>
      </c>
      <c r="I111" s="140" t="s">
        <v>289</v>
      </c>
      <c r="J111" s="140" t="s">
        <v>289</v>
      </c>
      <c r="K111" s="140">
        <v>2008</v>
      </c>
      <c r="L111" s="142">
        <v>1984</v>
      </c>
      <c r="M111" s="140" t="s">
        <v>290</v>
      </c>
      <c r="N111" s="140" t="s">
        <v>300</v>
      </c>
      <c r="O111" s="141" t="s">
        <v>301</v>
      </c>
      <c r="P111" s="140" t="s">
        <v>531</v>
      </c>
      <c r="Q111" s="140"/>
      <c r="R111" s="140" t="s">
        <v>304</v>
      </c>
      <c r="S111" s="140"/>
      <c r="T111"/>
      <c r="U111"/>
      <c r="V111"/>
      <c r="W111"/>
      <c r="X111"/>
      <c r="Y111"/>
      <c r="Z111"/>
      <c r="AA111"/>
      <c r="AB111"/>
    </row>
    <row r="112" spans="1:28" ht="14.5" hidden="1">
      <c r="A112" s="140">
        <v>88</v>
      </c>
      <c r="B112" s="163">
        <v>44682</v>
      </c>
      <c r="C112" s="141">
        <v>45382</v>
      </c>
      <c r="D112" s="163" t="s">
        <v>711</v>
      </c>
      <c r="E112" s="140">
        <v>750</v>
      </c>
      <c r="F112" s="140" t="s">
        <v>289</v>
      </c>
      <c r="G112" s="140" t="s">
        <v>322</v>
      </c>
      <c r="H112" s="140" t="s">
        <v>289</v>
      </c>
      <c r="I112" s="140" t="s">
        <v>289</v>
      </c>
      <c r="J112" s="140" t="s">
        <v>289</v>
      </c>
      <c r="K112" s="140">
        <v>2008</v>
      </c>
      <c r="L112" s="142">
        <v>1982</v>
      </c>
      <c r="M112" s="140" t="s">
        <v>290</v>
      </c>
      <c r="N112" s="140" t="s">
        <v>300</v>
      </c>
      <c r="O112" s="141" t="s">
        <v>301</v>
      </c>
      <c r="P112" s="140" t="s">
        <v>531</v>
      </c>
      <c r="Q112" s="140"/>
      <c r="R112" s="140" t="s">
        <v>295</v>
      </c>
      <c r="S112" s="140"/>
      <c r="T112"/>
      <c r="U112"/>
      <c r="V112"/>
      <c r="W112"/>
      <c r="X112"/>
      <c r="Y112"/>
      <c r="Z112"/>
      <c r="AA112"/>
      <c r="AB112"/>
    </row>
    <row r="113" spans="1:33" ht="14.5" hidden="1">
      <c r="A113" s="140">
        <v>89</v>
      </c>
      <c r="B113" s="163">
        <v>44682</v>
      </c>
      <c r="C113" s="141">
        <v>45382</v>
      </c>
      <c r="D113" s="163" t="s">
        <v>712</v>
      </c>
      <c r="E113" s="140">
        <v>550</v>
      </c>
      <c r="F113" s="140" t="s">
        <v>289</v>
      </c>
      <c r="G113" s="140" t="s">
        <v>322</v>
      </c>
      <c r="H113" s="140" t="s">
        <v>303</v>
      </c>
      <c r="I113" s="140" t="s">
        <v>289</v>
      </c>
      <c r="J113" s="140" t="s">
        <v>289</v>
      </c>
      <c r="K113" s="140" t="s">
        <v>289</v>
      </c>
      <c r="L113" s="142">
        <v>2016</v>
      </c>
      <c r="M113" s="140" t="s">
        <v>290</v>
      </c>
      <c r="N113" s="140" t="s">
        <v>291</v>
      </c>
      <c r="O113" s="141" t="s">
        <v>292</v>
      </c>
      <c r="P113" s="140" t="s">
        <v>531</v>
      </c>
      <c r="Q113" s="140"/>
      <c r="R113" s="140" t="s">
        <v>304</v>
      </c>
      <c r="S113" s="140" t="s">
        <v>498</v>
      </c>
      <c r="T113"/>
      <c r="U113"/>
      <c r="V113"/>
      <c r="W113"/>
      <c r="X113"/>
      <c r="Y113"/>
      <c r="Z113"/>
      <c r="AA113"/>
      <c r="AB113"/>
    </row>
    <row r="114" spans="1:33" ht="14.5" hidden="1">
      <c r="A114" s="140">
        <v>90</v>
      </c>
      <c r="B114" s="163">
        <v>44682</v>
      </c>
      <c r="C114" s="141">
        <v>45382</v>
      </c>
      <c r="D114" s="163" t="s">
        <v>713</v>
      </c>
      <c r="E114" s="140">
        <v>1500</v>
      </c>
      <c r="F114" s="140" t="s">
        <v>289</v>
      </c>
      <c r="G114" s="140" t="s">
        <v>314</v>
      </c>
      <c r="H114" s="140" t="s">
        <v>443</v>
      </c>
      <c r="I114" s="140" t="s">
        <v>289</v>
      </c>
      <c r="J114" s="140" t="s">
        <v>289</v>
      </c>
      <c r="K114" s="140" t="s">
        <v>289</v>
      </c>
      <c r="L114" s="142">
        <v>2014</v>
      </c>
      <c r="M114" s="140" t="s">
        <v>310</v>
      </c>
      <c r="N114" s="140" t="s">
        <v>300</v>
      </c>
      <c r="O114" s="141" t="s">
        <v>301</v>
      </c>
      <c r="P114" s="140" t="s">
        <v>531</v>
      </c>
      <c r="Q114" s="140"/>
      <c r="R114" s="140" t="s">
        <v>294</v>
      </c>
      <c r="S114" s="140"/>
      <c r="T114"/>
      <c r="U114"/>
      <c r="V114"/>
      <c r="W114"/>
      <c r="X114"/>
      <c r="Y114"/>
      <c r="Z114"/>
      <c r="AA114"/>
      <c r="AB114"/>
    </row>
    <row r="115" spans="1:33" ht="14.5" hidden="1">
      <c r="A115" s="140">
        <v>91</v>
      </c>
      <c r="B115" s="163">
        <v>44682</v>
      </c>
      <c r="C115" s="141">
        <v>45382</v>
      </c>
      <c r="D115" s="163" t="s">
        <v>714</v>
      </c>
      <c r="E115" s="140">
        <v>550</v>
      </c>
      <c r="F115" s="140" t="s">
        <v>289</v>
      </c>
      <c r="G115" s="140" t="s">
        <v>322</v>
      </c>
      <c r="H115" s="140" t="s">
        <v>303</v>
      </c>
      <c r="I115" s="140" t="s">
        <v>289</v>
      </c>
      <c r="J115" s="140" t="s">
        <v>289</v>
      </c>
      <c r="K115" s="140" t="s">
        <v>289</v>
      </c>
      <c r="L115" s="142">
        <v>2017</v>
      </c>
      <c r="M115" s="140" t="s">
        <v>290</v>
      </c>
      <c r="N115" s="140" t="s">
        <v>291</v>
      </c>
      <c r="O115" s="141" t="s">
        <v>292</v>
      </c>
      <c r="P115" s="140" t="s">
        <v>293</v>
      </c>
      <c r="Q115" s="140"/>
      <c r="R115" s="140" t="s">
        <v>304</v>
      </c>
      <c r="S115" s="140" t="s">
        <v>497</v>
      </c>
      <c r="T115"/>
      <c r="U115"/>
      <c r="V115"/>
      <c r="W115"/>
      <c r="X115"/>
      <c r="Y115"/>
      <c r="Z115"/>
      <c r="AA115"/>
      <c r="AB115"/>
    </row>
    <row r="116" spans="1:33" ht="14.5" hidden="1">
      <c r="A116" s="140">
        <v>92</v>
      </c>
      <c r="B116" s="163">
        <v>44682</v>
      </c>
      <c r="C116" s="141">
        <v>45382</v>
      </c>
      <c r="D116" s="163" t="s">
        <v>715</v>
      </c>
      <c r="E116" s="140">
        <v>550</v>
      </c>
      <c r="F116" s="140" t="s">
        <v>289</v>
      </c>
      <c r="G116" s="140" t="s">
        <v>322</v>
      </c>
      <c r="H116" s="140" t="s">
        <v>303</v>
      </c>
      <c r="I116" s="140" t="s">
        <v>289</v>
      </c>
      <c r="J116" s="140" t="s">
        <v>289</v>
      </c>
      <c r="K116" s="140" t="s">
        <v>289</v>
      </c>
      <c r="L116" s="142">
        <v>2017</v>
      </c>
      <c r="M116" s="140" t="s">
        <v>290</v>
      </c>
      <c r="N116" s="140" t="s">
        <v>300</v>
      </c>
      <c r="O116" s="141" t="s">
        <v>301</v>
      </c>
      <c r="P116" s="140" t="s">
        <v>531</v>
      </c>
      <c r="Q116" s="140"/>
      <c r="R116" s="140" t="s">
        <v>304</v>
      </c>
      <c r="S116" s="140"/>
      <c r="T116"/>
      <c r="U116"/>
      <c r="V116"/>
      <c r="W116"/>
      <c r="X116"/>
      <c r="Y116"/>
      <c r="Z116"/>
      <c r="AA116"/>
      <c r="AB116"/>
    </row>
    <row r="117" spans="1:33" ht="14.5" hidden="1">
      <c r="A117" s="140">
        <v>93</v>
      </c>
      <c r="B117" s="163">
        <v>44682</v>
      </c>
      <c r="C117" s="141">
        <v>45382</v>
      </c>
      <c r="D117" s="163" t="s">
        <v>716</v>
      </c>
      <c r="E117" s="140">
        <v>550</v>
      </c>
      <c r="F117" s="140" t="s">
        <v>289</v>
      </c>
      <c r="G117" s="140" t="s">
        <v>322</v>
      </c>
      <c r="H117" s="140" t="s">
        <v>303</v>
      </c>
      <c r="I117" s="140" t="s">
        <v>289</v>
      </c>
      <c r="J117" s="140" t="s">
        <v>289</v>
      </c>
      <c r="K117" s="140" t="s">
        <v>289</v>
      </c>
      <c r="L117" s="142">
        <v>2017</v>
      </c>
      <c r="M117" s="140" t="s">
        <v>290</v>
      </c>
      <c r="N117" s="140" t="s">
        <v>291</v>
      </c>
      <c r="O117" s="141" t="s">
        <v>292</v>
      </c>
      <c r="P117" s="140" t="s">
        <v>293</v>
      </c>
      <c r="Q117" s="140"/>
      <c r="R117" s="140" t="s">
        <v>294</v>
      </c>
      <c r="S117" s="140" t="s">
        <v>451</v>
      </c>
      <c r="T117"/>
      <c r="U117"/>
      <c r="V117"/>
      <c r="W117"/>
      <c r="X117"/>
      <c r="Y117"/>
      <c r="Z117"/>
      <c r="AA117"/>
      <c r="AB117"/>
    </row>
    <row r="118" spans="1:33" ht="14.5" hidden="1">
      <c r="A118" s="140">
        <v>94</v>
      </c>
      <c r="B118" s="163">
        <v>44682</v>
      </c>
      <c r="C118" s="141">
        <v>45382</v>
      </c>
      <c r="D118" s="163" t="s">
        <v>717</v>
      </c>
      <c r="E118" s="140">
        <v>550</v>
      </c>
      <c r="F118" s="140" t="s">
        <v>289</v>
      </c>
      <c r="G118" s="140" t="s">
        <v>322</v>
      </c>
      <c r="H118" s="140" t="s">
        <v>289</v>
      </c>
      <c r="I118" s="140" t="s">
        <v>289</v>
      </c>
      <c r="J118" s="140" t="s">
        <v>289</v>
      </c>
      <c r="K118" s="140">
        <v>2014</v>
      </c>
      <c r="L118" s="142">
        <v>2010</v>
      </c>
      <c r="M118" s="140" t="s">
        <v>290</v>
      </c>
      <c r="N118" s="140" t="s">
        <v>291</v>
      </c>
      <c r="O118" s="141" t="s">
        <v>292</v>
      </c>
      <c r="P118" s="140" t="s">
        <v>293</v>
      </c>
      <c r="Q118" s="140"/>
      <c r="R118" s="140" t="s">
        <v>332</v>
      </c>
      <c r="S118" s="140" t="s">
        <v>332</v>
      </c>
      <c r="T118"/>
      <c r="U118"/>
      <c r="V118"/>
      <c r="W118"/>
      <c r="X118"/>
      <c r="Y118"/>
      <c r="Z118"/>
      <c r="AA118"/>
      <c r="AB118"/>
    </row>
    <row r="119" spans="1:33" ht="14.5" hidden="1">
      <c r="A119" s="140">
        <v>95</v>
      </c>
      <c r="B119" s="163">
        <v>44682</v>
      </c>
      <c r="C119" s="141">
        <v>45382</v>
      </c>
      <c r="D119" s="163" t="s">
        <v>718</v>
      </c>
      <c r="E119" s="140">
        <v>550</v>
      </c>
      <c r="F119" s="140" t="s">
        <v>289</v>
      </c>
      <c r="G119" s="140" t="s">
        <v>322</v>
      </c>
      <c r="H119" s="140" t="s">
        <v>289</v>
      </c>
      <c r="I119" s="140" t="s">
        <v>289</v>
      </c>
      <c r="J119" s="140" t="s">
        <v>289</v>
      </c>
      <c r="K119" s="140">
        <v>2014</v>
      </c>
      <c r="L119" s="142">
        <v>2007</v>
      </c>
      <c r="M119" s="140" t="s">
        <v>290</v>
      </c>
      <c r="N119" s="140" t="s">
        <v>300</v>
      </c>
      <c r="O119" s="141" t="s">
        <v>301</v>
      </c>
      <c r="P119" s="140" t="s">
        <v>531</v>
      </c>
      <c r="Q119" s="140"/>
      <c r="R119" s="140" t="s">
        <v>294</v>
      </c>
      <c r="S119" s="140"/>
      <c r="T119"/>
      <c r="U119"/>
      <c r="V119"/>
      <c r="W119"/>
      <c r="X119"/>
      <c r="Y119"/>
      <c r="Z119"/>
      <c r="AA119"/>
      <c r="AB119"/>
      <c r="AC119"/>
      <c r="AD119"/>
      <c r="AE119"/>
      <c r="AF119"/>
      <c r="AG119" s="54"/>
    </row>
    <row r="120" spans="1:33" ht="14.5" hidden="1">
      <c r="A120" s="140">
        <v>96</v>
      </c>
      <c r="B120" s="163">
        <v>44682</v>
      </c>
      <c r="C120" s="141">
        <v>45382</v>
      </c>
      <c r="D120" s="163" t="s">
        <v>719</v>
      </c>
      <c r="E120" s="140">
        <v>550</v>
      </c>
      <c r="F120" s="140" t="s">
        <v>289</v>
      </c>
      <c r="G120" s="140" t="s">
        <v>322</v>
      </c>
      <c r="H120" s="140" t="s">
        <v>289</v>
      </c>
      <c r="I120" s="140" t="s">
        <v>289</v>
      </c>
      <c r="J120" s="140" t="s">
        <v>289</v>
      </c>
      <c r="K120" s="140">
        <v>2014</v>
      </c>
      <c r="L120" s="142">
        <v>2007</v>
      </c>
      <c r="M120" s="140" t="s">
        <v>290</v>
      </c>
      <c r="N120" s="140" t="s">
        <v>291</v>
      </c>
      <c r="O120" s="141" t="s">
        <v>292</v>
      </c>
      <c r="P120" s="140" t="s">
        <v>293</v>
      </c>
      <c r="Q120" s="140"/>
      <c r="R120" s="140" t="s">
        <v>304</v>
      </c>
      <c r="S120" s="140" t="s">
        <v>498</v>
      </c>
      <c r="T120"/>
      <c r="U120"/>
      <c r="V120"/>
      <c r="W120"/>
      <c r="X120"/>
      <c r="Y120"/>
      <c r="Z120"/>
      <c r="AA120"/>
      <c r="AB120"/>
      <c r="AC120"/>
      <c r="AD120"/>
      <c r="AE120"/>
      <c r="AF120"/>
      <c r="AG120"/>
    </row>
    <row r="121" spans="1:33" ht="14.5" hidden="1">
      <c r="A121" s="140">
        <v>97</v>
      </c>
      <c r="B121" s="163">
        <v>44682</v>
      </c>
      <c r="C121" s="141">
        <v>45382</v>
      </c>
      <c r="D121" s="163" t="s">
        <v>720</v>
      </c>
      <c r="E121" s="140">
        <v>750</v>
      </c>
      <c r="F121" s="140" t="s">
        <v>289</v>
      </c>
      <c r="G121" s="140" t="s">
        <v>322</v>
      </c>
      <c r="H121" s="140" t="s">
        <v>289</v>
      </c>
      <c r="I121" s="140" t="s">
        <v>289</v>
      </c>
      <c r="J121" s="140" t="s">
        <v>289</v>
      </c>
      <c r="K121" s="140">
        <v>2014</v>
      </c>
      <c r="L121" s="142">
        <v>2008</v>
      </c>
      <c r="M121" s="140" t="s">
        <v>290</v>
      </c>
      <c r="N121" s="140" t="s">
        <v>291</v>
      </c>
      <c r="O121" s="141" t="s">
        <v>292</v>
      </c>
      <c r="P121" s="140" t="s">
        <v>293</v>
      </c>
      <c r="Q121" s="140"/>
      <c r="R121" s="140" t="s">
        <v>304</v>
      </c>
      <c r="S121" s="140"/>
      <c r="T121"/>
      <c r="U121"/>
      <c r="V121"/>
      <c r="W121"/>
      <c r="X121"/>
      <c r="Y121"/>
      <c r="Z121"/>
      <c r="AA121"/>
      <c r="AB121"/>
    </row>
    <row r="122" spans="1:33" ht="14.5" hidden="1">
      <c r="A122" s="140">
        <v>98</v>
      </c>
      <c r="B122" s="163">
        <v>44682</v>
      </c>
      <c r="C122" s="141">
        <v>45382</v>
      </c>
      <c r="D122" s="163" t="s">
        <v>721</v>
      </c>
      <c r="E122" s="140">
        <v>550</v>
      </c>
      <c r="F122" s="140" t="s">
        <v>289</v>
      </c>
      <c r="G122" s="140" t="s">
        <v>322</v>
      </c>
      <c r="H122" s="140" t="s">
        <v>289</v>
      </c>
      <c r="I122" s="140" t="s">
        <v>289</v>
      </c>
      <c r="J122" s="140" t="s">
        <v>289</v>
      </c>
      <c r="K122" s="140">
        <v>2014</v>
      </c>
      <c r="L122" s="142">
        <v>2008</v>
      </c>
      <c r="M122" s="140" t="s">
        <v>290</v>
      </c>
      <c r="N122" s="140" t="s">
        <v>291</v>
      </c>
      <c r="O122" s="141" t="s">
        <v>292</v>
      </c>
      <c r="P122" s="140" t="s">
        <v>293</v>
      </c>
      <c r="Q122" s="140"/>
      <c r="R122" s="140" t="s">
        <v>332</v>
      </c>
      <c r="S122" s="140" t="s">
        <v>332</v>
      </c>
      <c r="T122"/>
      <c r="U122"/>
      <c r="V122"/>
      <c r="W122"/>
      <c r="X122"/>
      <c r="Y122"/>
      <c r="Z122"/>
      <c r="AA122"/>
      <c r="AB122"/>
    </row>
    <row r="123" spans="1:33" ht="14.5" hidden="1">
      <c r="A123" s="140">
        <v>99</v>
      </c>
      <c r="B123" s="163">
        <v>44682</v>
      </c>
      <c r="C123" s="141">
        <v>45382</v>
      </c>
      <c r="D123" s="163" t="s">
        <v>722</v>
      </c>
      <c r="E123" s="140">
        <v>550</v>
      </c>
      <c r="F123" s="140" t="s">
        <v>289</v>
      </c>
      <c r="G123" s="140" t="s">
        <v>322</v>
      </c>
      <c r="H123" s="140" t="s">
        <v>289</v>
      </c>
      <c r="I123" s="140" t="s">
        <v>289</v>
      </c>
      <c r="J123" s="140" t="s">
        <v>289</v>
      </c>
      <c r="K123" s="140">
        <v>2014</v>
      </c>
      <c r="L123" s="142">
        <v>2008</v>
      </c>
      <c r="M123" s="140" t="s">
        <v>290</v>
      </c>
      <c r="N123" s="140" t="s">
        <v>291</v>
      </c>
      <c r="O123" s="141" t="s">
        <v>292</v>
      </c>
      <c r="P123" s="140" t="s">
        <v>293</v>
      </c>
      <c r="Q123" s="140"/>
      <c r="R123" s="140" t="s">
        <v>305</v>
      </c>
      <c r="S123" s="140"/>
      <c r="T123"/>
      <c r="U123"/>
      <c r="V123"/>
      <c r="W123"/>
      <c r="X123"/>
      <c r="Y123"/>
      <c r="Z123"/>
      <c r="AA123"/>
      <c r="AB123"/>
    </row>
    <row r="124" spans="1:33" customFormat="1" ht="14.5" hidden="1">
      <c r="A124" s="140">
        <v>100</v>
      </c>
      <c r="B124" s="163">
        <v>44682</v>
      </c>
      <c r="C124" s="141">
        <v>45382</v>
      </c>
      <c r="D124" s="163" t="s">
        <v>723</v>
      </c>
      <c r="E124" s="140">
        <v>550</v>
      </c>
      <c r="F124" s="140" t="s">
        <v>289</v>
      </c>
      <c r="G124" s="140" t="s">
        <v>322</v>
      </c>
      <c r="H124" s="140" t="s">
        <v>289</v>
      </c>
      <c r="I124" s="140" t="s">
        <v>289</v>
      </c>
      <c r="J124" s="140" t="s">
        <v>289</v>
      </c>
      <c r="K124" s="140">
        <v>2014</v>
      </c>
      <c r="L124" s="142">
        <v>2008</v>
      </c>
      <c r="M124" s="140" t="s">
        <v>290</v>
      </c>
      <c r="N124" s="140" t="s">
        <v>300</v>
      </c>
      <c r="O124" s="141" t="s">
        <v>301</v>
      </c>
      <c r="P124" s="140" t="s">
        <v>531</v>
      </c>
      <c r="Q124" s="140"/>
      <c r="R124" s="140" t="s">
        <v>499</v>
      </c>
      <c r="S124" s="140"/>
    </row>
    <row r="125" spans="1:33" customFormat="1" ht="14.5">
      <c r="A125" s="140">
        <v>101</v>
      </c>
      <c r="B125" s="163">
        <v>44682</v>
      </c>
      <c r="C125" s="141">
        <v>45382</v>
      </c>
      <c r="D125" s="163" t="s">
        <v>724</v>
      </c>
      <c r="E125" s="140">
        <v>1000</v>
      </c>
      <c r="F125" s="140" t="s">
        <v>289</v>
      </c>
      <c r="G125" s="140" t="s">
        <v>314</v>
      </c>
      <c r="H125" s="140" t="s">
        <v>441</v>
      </c>
      <c r="I125" s="140" t="s">
        <v>289</v>
      </c>
      <c r="J125" s="140" t="s">
        <v>289</v>
      </c>
      <c r="K125" s="140" t="s">
        <v>289</v>
      </c>
      <c r="L125" s="142">
        <v>2010</v>
      </c>
      <c r="M125" s="140" t="s">
        <v>310</v>
      </c>
      <c r="N125" s="140" t="s">
        <v>291</v>
      </c>
      <c r="O125" s="141" t="s">
        <v>292</v>
      </c>
      <c r="P125" s="140" t="s">
        <v>293</v>
      </c>
      <c r="Q125" s="140"/>
      <c r="R125" s="140" t="s">
        <v>304</v>
      </c>
      <c r="S125" s="140" t="s">
        <v>550</v>
      </c>
    </row>
    <row r="126" spans="1:33" customFormat="1" ht="14.5" hidden="1">
      <c r="A126" s="140">
        <v>102</v>
      </c>
      <c r="B126" s="163">
        <v>44682</v>
      </c>
      <c r="C126" s="141">
        <v>45382</v>
      </c>
      <c r="D126" s="163" t="s">
        <v>725</v>
      </c>
      <c r="E126" s="140">
        <v>550</v>
      </c>
      <c r="F126" s="140" t="s">
        <v>289</v>
      </c>
      <c r="G126" s="140" t="s">
        <v>322</v>
      </c>
      <c r="H126" s="140" t="s">
        <v>289</v>
      </c>
      <c r="I126" s="140" t="s">
        <v>289</v>
      </c>
      <c r="J126" s="140" t="s">
        <v>289</v>
      </c>
      <c r="K126" s="140">
        <v>2014</v>
      </c>
      <c r="L126" s="142">
        <v>2008</v>
      </c>
      <c r="M126" s="140" t="s">
        <v>290</v>
      </c>
      <c r="N126" s="140" t="s">
        <v>300</v>
      </c>
      <c r="O126" s="141" t="s">
        <v>301</v>
      </c>
      <c r="P126" s="140" t="s">
        <v>531</v>
      </c>
      <c r="Q126" s="140"/>
      <c r="R126" s="140" t="s">
        <v>332</v>
      </c>
      <c r="S126" s="140" t="s">
        <v>332</v>
      </c>
    </row>
    <row r="127" spans="1:33" customFormat="1" ht="14.5" hidden="1">
      <c r="A127" s="140">
        <v>103</v>
      </c>
      <c r="B127" s="163">
        <v>44682</v>
      </c>
      <c r="C127" s="141">
        <v>45382</v>
      </c>
      <c r="D127" s="163" t="s">
        <v>726</v>
      </c>
      <c r="E127" s="140">
        <v>750</v>
      </c>
      <c r="F127" s="140" t="s">
        <v>289</v>
      </c>
      <c r="G127" s="140" t="s">
        <v>322</v>
      </c>
      <c r="H127" s="140" t="s">
        <v>289</v>
      </c>
      <c r="I127" s="140" t="s">
        <v>289</v>
      </c>
      <c r="J127" s="140" t="s">
        <v>289</v>
      </c>
      <c r="K127" s="140">
        <v>2014</v>
      </c>
      <c r="L127" s="142">
        <v>2008</v>
      </c>
      <c r="M127" s="140" t="s">
        <v>290</v>
      </c>
      <c r="N127" s="140" t="s">
        <v>291</v>
      </c>
      <c r="O127" s="141" t="s">
        <v>292</v>
      </c>
      <c r="P127" s="140" t="s">
        <v>293</v>
      </c>
      <c r="Q127" s="140"/>
      <c r="R127" s="140" t="s">
        <v>295</v>
      </c>
      <c r="S127" s="140" t="s">
        <v>295</v>
      </c>
    </row>
    <row r="128" spans="1:33" customFormat="1" ht="14.5" hidden="1">
      <c r="A128" s="140">
        <v>104</v>
      </c>
      <c r="B128" s="163">
        <v>44682</v>
      </c>
      <c r="C128" s="141">
        <v>45382</v>
      </c>
      <c r="D128" s="163" t="s">
        <v>727</v>
      </c>
      <c r="E128" s="140">
        <v>550</v>
      </c>
      <c r="F128" s="140" t="s">
        <v>289</v>
      </c>
      <c r="G128" s="140" t="s">
        <v>322</v>
      </c>
      <c r="H128" s="140" t="s">
        <v>303</v>
      </c>
      <c r="I128" s="140" t="s">
        <v>289</v>
      </c>
      <c r="J128" s="140" t="s">
        <v>289</v>
      </c>
      <c r="K128" s="140" t="s">
        <v>289</v>
      </c>
      <c r="L128" s="142">
        <v>2009</v>
      </c>
      <c r="M128" s="140" t="s">
        <v>290</v>
      </c>
      <c r="N128" s="140" t="s">
        <v>291</v>
      </c>
      <c r="O128" s="141" t="s">
        <v>292</v>
      </c>
      <c r="P128" s="140" t="s">
        <v>293</v>
      </c>
      <c r="Q128" s="140"/>
      <c r="R128" s="140" t="s">
        <v>304</v>
      </c>
      <c r="S128" s="140" t="s">
        <v>500</v>
      </c>
    </row>
    <row r="129" spans="1:28" customFormat="1" ht="14.5" hidden="1">
      <c r="A129" s="140">
        <v>105</v>
      </c>
      <c r="B129" s="163">
        <v>44682</v>
      </c>
      <c r="C129" s="141">
        <v>45382</v>
      </c>
      <c r="D129" s="163" t="s">
        <v>728</v>
      </c>
      <c r="E129" s="140">
        <v>350</v>
      </c>
      <c r="F129" s="140" t="s">
        <v>289</v>
      </c>
      <c r="G129" s="140" t="s">
        <v>322</v>
      </c>
      <c r="H129" s="140" t="s">
        <v>303</v>
      </c>
      <c r="I129" s="140" t="s">
        <v>289</v>
      </c>
      <c r="J129" s="140" t="s">
        <v>289</v>
      </c>
      <c r="K129" s="140" t="s">
        <v>289</v>
      </c>
      <c r="L129" s="142">
        <v>2009</v>
      </c>
      <c r="M129" s="140" t="s">
        <v>290</v>
      </c>
      <c r="N129" s="140" t="s">
        <v>300</v>
      </c>
      <c r="O129" s="141" t="s">
        <v>301</v>
      </c>
      <c r="P129" s="140" t="s">
        <v>531</v>
      </c>
      <c r="Q129" s="140"/>
      <c r="R129" s="140" t="s">
        <v>304</v>
      </c>
      <c r="S129" s="140"/>
    </row>
    <row r="130" spans="1:28" customFormat="1" ht="14.5" hidden="1">
      <c r="A130" s="140">
        <v>106</v>
      </c>
      <c r="B130" s="163">
        <v>44682</v>
      </c>
      <c r="C130" s="141">
        <v>45382</v>
      </c>
      <c r="D130" s="163" t="s">
        <v>729</v>
      </c>
      <c r="E130" s="140">
        <v>350</v>
      </c>
      <c r="F130" s="140" t="s">
        <v>289</v>
      </c>
      <c r="G130" s="140" t="s">
        <v>322</v>
      </c>
      <c r="H130" s="140" t="s">
        <v>303</v>
      </c>
      <c r="I130" s="140" t="s">
        <v>289</v>
      </c>
      <c r="J130" s="140" t="s">
        <v>289</v>
      </c>
      <c r="K130" s="140" t="s">
        <v>289</v>
      </c>
      <c r="L130" s="142">
        <v>2009</v>
      </c>
      <c r="M130" s="140" t="s">
        <v>290</v>
      </c>
      <c r="N130" s="140" t="s">
        <v>291</v>
      </c>
      <c r="O130" s="141" t="s">
        <v>292</v>
      </c>
      <c r="P130" s="140" t="s">
        <v>293</v>
      </c>
      <c r="Q130" s="140"/>
      <c r="R130" s="140" t="s">
        <v>304</v>
      </c>
      <c r="S130" s="140" t="s">
        <v>498</v>
      </c>
    </row>
    <row r="131" spans="1:28" customFormat="1" ht="14.5" hidden="1">
      <c r="A131" s="140">
        <v>107</v>
      </c>
      <c r="B131" s="163">
        <v>44682</v>
      </c>
      <c r="C131" s="141">
        <v>45382</v>
      </c>
      <c r="D131" s="163" t="s">
        <v>730</v>
      </c>
      <c r="E131" s="140">
        <v>350</v>
      </c>
      <c r="F131" s="140" t="s">
        <v>289</v>
      </c>
      <c r="G131" s="140" t="s">
        <v>322</v>
      </c>
      <c r="H131" s="140" t="s">
        <v>303</v>
      </c>
      <c r="I131" s="140" t="s">
        <v>289</v>
      </c>
      <c r="J131" s="140" t="s">
        <v>289</v>
      </c>
      <c r="K131" s="140" t="s">
        <v>289</v>
      </c>
      <c r="L131" s="142">
        <v>2009</v>
      </c>
      <c r="M131" s="140" t="s">
        <v>290</v>
      </c>
      <c r="N131" s="140" t="s">
        <v>300</v>
      </c>
      <c r="O131" s="141" t="s">
        <v>301</v>
      </c>
      <c r="P131" s="140" t="s">
        <v>531</v>
      </c>
      <c r="Q131" s="140"/>
      <c r="R131" s="140" t="s">
        <v>295</v>
      </c>
      <c r="S131" s="140"/>
      <c r="T131" s="39"/>
      <c r="U131" s="39"/>
      <c r="V131" s="39"/>
      <c r="W131" s="39"/>
      <c r="X131" s="39"/>
      <c r="Y131" s="39"/>
      <c r="Z131" s="39"/>
      <c r="AA131" s="39"/>
      <c r="AB131" s="39"/>
    </row>
    <row r="132" spans="1:28" ht="12.5" hidden="1">
      <c r="A132" s="140">
        <v>108</v>
      </c>
      <c r="B132" s="163">
        <v>44682</v>
      </c>
      <c r="C132" s="141">
        <v>45382</v>
      </c>
      <c r="D132" s="163" t="s">
        <v>731</v>
      </c>
      <c r="E132" s="140">
        <v>550</v>
      </c>
      <c r="F132" s="140" t="s">
        <v>289</v>
      </c>
      <c r="G132" s="140" t="s">
        <v>322</v>
      </c>
      <c r="H132" s="140" t="s">
        <v>303</v>
      </c>
      <c r="I132" s="140" t="s">
        <v>289</v>
      </c>
      <c r="J132" s="140" t="s">
        <v>289</v>
      </c>
      <c r="K132" s="140" t="s">
        <v>289</v>
      </c>
      <c r="L132" s="142">
        <v>2010</v>
      </c>
      <c r="M132" s="140" t="s">
        <v>290</v>
      </c>
      <c r="N132" s="140" t="s">
        <v>291</v>
      </c>
      <c r="O132" s="141" t="s">
        <v>292</v>
      </c>
      <c r="P132" s="140" t="s">
        <v>293</v>
      </c>
      <c r="Q132" s="140"/>
      <c r="R132" s="140" t="s">
        <v>332</v>
      </c>
      <c r="S132" s="140" t="s">
        <v>332</v>
      </c>
    </row>
    <row r="133" spans="1:28" ht="12.5" hidden="1">
      <c r="A133" s="140">
        <v>109</v>
      </c>
      <c r="B133" s="163">
        <v>44682</v>
      </c>
      <c r="C133" s="141">
        <v>45382</v>
      </c>
      <c r="D133" s="163" t="s">
        <v>732</v>
      </c>
      <c r="E133" s="140">
        <v>550</v>
      </c>
      <c r="F133" s="140" t="s">
        <v>289</v>
      </c>
      <c r="G133" s="140" t="s">
        <v>322</v>
      </c>
      <c r="H133" s="140" t="s">
        <v>303</v>
      </c>
      <c r="I133" s="140" t="s">
        <v>289</v>
      </c>
      <c r="J133" s="140" t="s">
        <v>289</v>
      </c>
      <c r="K133" s="140" t="s">
        <v>289</v>
      </c>
      <c r="L133" s="142">
        <v>2010</v>
      </c>
      <c r="M133" s="140" t="s">
        <v>290</v>
      </c>
      <c r="N133" s="140" t="s">
        <v>291</v>
      </c>
      <c r="O133" s="141" t="s">
        <v>292</v>
      </c>
      <c r="P133" s="140" t="s">
        <v>293</v>
      </c>
      <c r="Q133" s="140"/>
      <c r="R133" s="140" t="s">
        <v>304</v>
      </c>
      <c r="S133" s="140" t="s">
        <v>551</v>
      </c>
    </row>
    <row r="134" spans="1:28" ht="12.5" hidden="1">
      <c r="A134" s="140">
        <v>110</v>
      </c>
      <c r="B134" s="163">
        <v>44682</v>
      </c>
      <c r="C134" s="141">
        <v>45382</v>
      </c>
      <c r="D134" s="163" t="s">
        <v>733</v>
      </c>
      <c r="E134" s="140">
        <v>1500</v>
      </c>
      <c r="F134" s="140" t="s">
        <v>289</v>
      </c>
      <c r="G134" s="140" t="s">
        <v>322</v>
      </c>
      <c r="H134" s="140" t="s">
        <v>442</v>
      </c>
      <c r="I134" s="140" t="s">
        <v>289</v>
      </c>
      <c r="J134" s="140" t="s">
        <v>289</v>
      </c>
      <c r="K134" s="140" t="s">
        <v>289</v>
      </c>
      <c r="L134" s="142">
        <v>2010</v>
      </c>
      <c r="M134" s="140" t="s">
        <v>310</v>
      </c>
      <c r="N134" s="140" t="s">
        <v>300</v>
      </c>
      <c r="O134" s="141" t="s">
        <v>301</v>
      </c>
      <c r="P134" s="140" t="s">
        <v>531</v>
      </c>
      <c r="Q134" s="140"/>
      <c r="R134" s="140" t="s">
        <v>304</v>
      </c>
      <c r="S134" s="140"/>
    </row>
    <row r="135" spans="1:28" ht="12.5">
      <c r="A135" s="140">
        <v>111</v>
      </c>
      <c r="B135" s="163">
        <v>44682</v>
      </c>
      <c r="C135" s="141">
        <v>45382</v>
      </c>
      <c r="D135" s="163" t="s">
        <v>734</v>
      </c>
      <c r="E135" s="140">
        <v>1200</v>
      </c>
      <c r="F135" s="140" t="s">
        <v>289</v>
      </c>
      <c r="G135" s="140" t="s">
        <v>317</v>
      </c>
      <c r="H135" s="140" t="s">
        <v>442</v>
      </c>
      <c r="I135" s="140" t="s">
        <v>289</v>
      </c>
      <c r="J135" s="140" t="s">
        <v>289</v>
      </c>
      <c r="K135" s="140" t="s">
        <v>289</v>
      </c>
      <c r="L135" s="142">
        <v>2010</v>
      </c>
      <c r="M135" s="140" t="s">
        <v>310</v>
      </c>
      <c r="N135" s="140" t="s">
        <v>291</v>
      </c>
      <c r="O135" s="141" t="s">
        <v>292</v>
      </c>
      <c r="P135" s="140" t="s">
        <v>293</v>
      </c>
      <c r="Q135" s="140"/>
      <c r="R135" s="140" t="s">
        <v>304</v>
      </c>
      <c r="S135" s="140" t="s">
        <v>519</v>
      </c>
    </row>
    <row r="136" spans="1:28" ht="12.5">
      <c r="A136" s="140">
        <v>112</v>
      </c>
      <c r="B136" s="163">
        <v>44682</v>
      </c>
      <c r="C136" s="141">
        <v>45382</v>
      </c>
      <c r="D136" s="163" t="s">
        <v>735</v>
      </c>
      <c r="E136" s="140">
        <v>550</v>
      </c>
      <c r="F136" s="140" t="s">
        <v>289</v>
      </c>
      <c r="G136" s="140" t="s">
        <v>322</v>
      </c>
      <c r="H136" s="140" t="s">
        <v>303</v>
      </c>
      <c r="I136" s="140" t="s">
        <v>289</v>
      </c>
      <c r="J136" s="140" t="s">
        <v>289</v>
      </c>
      <c r="K136" s="140" t="s">
        <v>289</v>
      </c>
      <c r="L136" s="142">
        <v>2010</v>
      </c>
      <c r="M136" s="140" t="s">
        <v>310</v>
      </c>
      <c r="N136" s="140" t="s">
        <v>291</v>
      </c>
      <c r="O136" s="141" t="s">
        <v>292</v>
      </c>
      <c r="P136" s="140" t="s">
        <v>293</v>
      </c>
      <c r="Q136" s="140"/>
      <c r="R136" s="140" t="s">
        <v>304</v>
      </c>
      <c r="S136" s="140" t="s">
        <v>552</v>
      </c>
    </row>
    <row r="137" spans="1:28" ht="12.5" hidden="1">
      <c r="A137" s="140">
        <v>113</v>
      </c>
      <c r="B137" s="163">
        <v>44682</v>
      </c>
      <c r="C137" s="141">
        <v>45382</v>
      </c>
      <c r="D137" s="163" t="s">
        <v>736</v>
      </c>
      <c r="E137" s="140">
        <v>550</v>
      </c>
      <c r="F137" s="140" t="s">
        <v>289</v>
      </c>
      <c r="G137" s="140" t="s">
        <v>322</v>
      </c>
      <c r="H137" s="140" t="s">
        <v>303</v>
      </c>
      <c r="I137" s="140" t="s">
        <v>289</v>
      </c>
      <c r="J137" s="140" t="s">
        <v>289</v>
      </c>
      <c r="K137" s="140" t="s">
        <v>289</v>
      </c>
      <c r="L137" s="142">
        <v>2010</v>
      </c>
      <c r="M137" s="140" t="s">
        <v>290</v>
      </c>
      <c r="N137" s="140" t="s">
        <v>291</v>
      </c>
      <c r="O137" s="141" t="s">
        <v>292</v>
      </c>
      <c r="P137" s="140" t="s">
        <v>293</v>
      </c>
      <c r="Q137" s="140"/>
      <c r="R137" s="140" t="s">
        <v>304</v>
      </c>
      <c r="S137" s="140" t="s">
        <v>498</v>
      </c>
    </row>
    <row r="138" spans="1:28" ht="12.5" hidden="1">
      <c r="A138" s="140">
        <v>114</v>
      </c>
      <c r="B138" s="163">
        <v>44683</v>
      </c>
      <c r="C138" s="141">
        <v>45382</v>
      </c>
      <c r="D138" s="163" t="s">
        <v>737</v>
      </c>
      <c r="E138" s="140">
        <v>300</v>
      </c>
      <c r="F138" s="140" t="s">
        <v>333</v>
      </c>
      <c r="G138" s="140" t="s">
        <v>334</v>
      </c>
      <c r="H138" s="140" t="s">
        <v>303</v>
      </c>
      <c r="I138" s="140" t="s">
        <v>298</v>
      </c>
      <c r="J138" s="140" t="s">
        <v>303</v>
      </c>
      <c r="K138" s="140" t="s">
        <v>298</v>
      </c>
      <c r="L138" s="142">
        <v>2013</v>
      </c>
      <c r="M138" s="140" t="s">
        <v>290</v>
      </c>
      <c r="N138" s="140" t="s">
        <v>291</v>
      </c>
      <c r="O138" s="141" t="s">
        <v>292</v>
      </c>
      <c r="P138" s="140" t="s">
        <v>293</v>
      </c>
      <c r="Q138" s="140"/>
      <c r="R138" s="140" t="s">
        <v>337</v>
      </c>
      <c r="S138" s="140" t="s">
        <v>553</v>
      </c>
    </row>
    <row r="139" spans="1:28" ht="12.5" hidden="1">
      <c r="A139" s="140">
        <v>115</v>
      </c>
      <c r="B139" s="163">
        <v>44683</v>
      </c>
      <c r="C139" s="141">
        <v>45382</v>
      </c>
      <c r="D139" s="163" t="s">
        <v>738</v>
      </c>
      <c r="E139" s="140">
        <v>750</v>
      </c>
      <c r="F139" s="140" t="s">
        <v>335</v>
      </c>
      <c r="G139" s="140" t="s">
        <v>334</v>
      </c>
      <c r="H139" s="140" t="s">
        <v>303</v>
      </c>
      <c r="I139" s="140" t="s">
        <v>303</v>
      </c>
      <c r="J139" s="140" t="s">
        <v>303</v>
      </c>
      <c r="K139" s="140" t="s">
        <v>298</v>
      </c>
      <c r="L139" s="142">
        <v>2013</v>
      </c>
      <c r="M139" s="140" t="s">
        <v>310</v>
      </c>
      <c r="N139" s="140" t="s">
        <v>300</v>
      </c>
      <c r="O139" s="141" t="s">
        <v>301</v>
      </c>
      <c r="P139" s="140" t="s">
        <v>531</v>
      </c>
      <c r="Q139" s="140"/>
      <c r="R139" s="140" t="s">
        <v>294</v>
      </c>
      <c r="S139" s="140"/>
    </row>
    <row r="140" spans="1:28" ht="12.5" hidden="1">
      <c r="A140" s="140">
        <v>116</v>
      </c>
      <c r="B140" s="163">
        <v>44683</v>
      </c>
      <c r="C140" s="141">
        <v>45382</v>
      </c>
      <c r="D140" s="163" t="s">
        <v>739</v>
      </c>
      <c r="E140" s="140">
        <v>350</v>
      </c>
      <c r="F140" s="140" t="s">
        <v>336</v>
      </c>
      <c r="G140" s="140" t="s">
        <v>334</v>
      </c>
      <c r="H140" s="140" t="s">
        <v>303</v>
      </c>
      <c r="I140" s="140" t="s">
        <v>298</v>
      </c>
      <c r="J140" s="140" t="s">
        <v>303</v>
      </c>
      <c r="K140" s="140" t="s">
        <v>298</v>
      </c>
      <c r="L140" s="142">
        <v>2012</v>
      </c>
      <c r="M140" s="140" t="s">
        <v>290</v>
      </c>
      <c r="N140" s="140" t="s">
        <v>300</v>
      </c>
      <c r="O140" s="141" t="s">
        <v>301</v>
      </c>
      <c r="P140" s="140" t="s">
        <v>531</v>
      </c>
      <c r="Q140" s="140" t="s">
        <v>473</v>
      </c>
      <c r="R140" s="140" t="s">
        <v>294</v>
      </c>
      <c r="S140" s="140"/>
    </row>
    <row r="141" spans="1:28" ht="12.5" hidden="1">
      <c r="A141" s="140">
        <v>117</v>
      </c>
      <c r="B141" s="163">
        <v>44683</v>
      </c>
      <c r="C141" s="141">
        <v>45382</v>
      </c>
      <c r="D141" s="163" t="s">
        <v>740</v>
      </c>
      <c r="E141" s="140">
        <v>450</v>
      </c>
      <c r="F141" s="140" t="s">
        <v>338</v>
      </c>
      <c r="G141" s="140" t="s">
        <v>334</v>
      </c>
      <c r="H141" s="140" t="s">
        <v>303</v>
      </c>
      <c r="I141" s="140" t="s">
        <v>298</v>
      </c>
      <c r="J141" s="140" t="s">
        <v>303</v>
      </c>
      <c r="K141" s="140" t="s">
        <v>298</v>
      </c>
      <c r="L141" s="142">
        <v>2013</v>
      </c>
      <c r="M141" s="140" t="s">
        <v>290</v>
      </c>
      <c r="N141" s="140" t="s">
        <v>291</v>
      </c>
      <c r="O141" s="141" t="s">
        <v>292</v>
      </c>
      <c r="P141" s="140" t="s">
        <v>293</v>
      </c>
      <c r="Q141" s="140"/>
      <c r="R141" s="140" t="s">
        <v>337</v>
      </c>
      <c r="S141" s="140" t="s">
        <v>554</v>
      </c>
    </row>
    <row r="142" spans="1:28" ht="12.5" hidden="1">
      <c r="A142" s="140">
        <v>118</v>
      </c>
      <c r="B142" s="163">
        <v>44683</v>
      </c>
      <c r="C142" s="141">
        <v>45382</v>
      </c>
      <c r="D142" s="163" t="s">
        <v>741</v>
      </c>
      <c r="E142" s="140">
        <v>750</v>
      </c>
      <c r="F142" s="140" t="s">
        <v>339</v>
      </c>
      <c r="G142" s="140" t="s">
        <v>334</v>
      </c>
      <c r="H142" s="140" t="s">
        <v>303</v>
      </c>
      <c r="I142" s="140" t="s">
        <v>303</v>
      </c>
      <c r="J142" s="140" t="s">
        <v>303</v>
      </c>
      <c r="K142" s="140" t="s">
        <v>298</v>
      </c>
      <c r="L142" s="142">
        <v>2012</v>
      </c>
      <c r="M142" s="140" t="s">
        <v>310</v>
      </c>
      <c r="N142" s="140" t="s">
        <v>300</v>
      </c>
      <c r="O142" s="141" t="s">
        <v>301</v>
      </c>
      <c r="P142" s="140" t="s">
        <v>531</v>
      </c>
      <c r="Q142" s="140"/>
      <c r="R142" s="140" t="s">
        <v>294</v>
      </c>
      <c r="S142" s="140"/>
    </row>
    <row r="143" spans="1:28" ht="12.5" hidden="1">
      <c r="A143" s="140">
        <v>119</v>
      </c>
      <c r="B143" s="163">
        <v>44683</v>
      </c>
      <c r="C143" s="141">
        <v>45382</v>
      </c>
      <c r="D143" s="163" t="s">
        <v>742</v>
      </c>
      <c r="E143" s="140">
        <v>775</v>
      </c>
      <c r="F143" s="140" t="s">
        <v>340</v>
      </c>
      <c r="G143" s="140" t="s">
        <v>334</v>
      </c>
      <c r="H143" s="140" t="s">
        <v>303</v>
      </c>
      <c r="I143" s="140" t="s">
        <v>303</v>
      </c>
      <c r="J143" s="140" t="s">
        <v>303</v>
      </c>
      <c r="K143" s="140" t="s">
        <v>303</v>
      </c>
      <c r="L143" s="142">
        <v>2011</v>
      </c>
      <c r="M143" s="140" t="s">
        <v>310</v>
      </c>
      <c r="N143" s="140" t="s">
        <v>300</v>
      </c>
      <c r="O143" s="141" t="s">
        <v>301</v>
      </c>
      <c r="P143" s="140" t="s">
        <v>531</v>
      </c>
      <c r="Q143" s="140" t="s">
        <v>473</v>
      </c>
      <c r="R143" s="140" t="s">
        <v>294</v>
      </c>
      <c r="S143" s="140"/>
    </row>
    <row r="144" spans="1:28" ht="12.5" hidden="1">
      <c r="A144" s="140">
        <v>120</v>
      </c>
      <c r="B144" s="163">
        <v>44683</v>
      </c>
      <c r="C144" s="141">
        <v>45382</v>
      </c>
      <c r="D144" s="163" t="s">
        <v>743</v>
      </c>
      <c r="E144" s="140">
        <v>300</v>
      </c>
      <c r="F144" s="140" t="s">
        <v>341</v>
      </c>
      <c r="G144" s="140" t="s">
        <v>334</v>
      </c>
      <c r="H144" s="140" t="s">
        <v>303</v>
      </c>
      <c r="I144" s="140" t="s">
        <v>298</v>
      </c>
      <c r="J144" s="140" t="s">
        <v>303</v>
      </c>
      <c r="K144" s="140" t="s">
        <v>298</v>
      </c>
      <c r="L144" s="142">
        <v>2021</v>
      </c>
      <c r="M144" s="140" t="s">
        <v>290</v>
      </c>
      <c r="N144" s="140" t="s">
        <v>300</v>
      </c>
      <c r="O144" s="141" t="s">
        <v>301</v>
      </c>
      <c r="P144" s="140" t="s">
        <v>531</v>
      </c>
      <c r="Q144" s="140" t="s">
        <v>473</v>
      </c>
      <c r="R144" s="140" t="s">
        <v>294</v>
      </c>
      <c r="S144" s="140"/>
    </row>
    <row r="145" spans="1:19" ht="12.5" hidden="1">
      <c r="A145" s="140">
        <v>121</v>
      </c>
      <c r="B145" s="163">
        <v>44683</v>
      </c>
      <c r="C145" s="141">
        <v>45382</v>
      </c>
      <c r="D145" s="163" t="s">
        <v>744</v>
      </c>
      <c r="E145" s="140">
        <v>350</v>
      </c>
      <c r="F145" s="140" t="s">
        <v>342</v>
      </c>
      <c r="G145" s="140" t="s">
        <v>334</v>
      </c>
      <c r="H145" s="140" t="s">
        <v>303</v>
      </c>
      <c r="I145" s="140" t="s">
        <v>298</v>
      </c>
      <c r="J145" s="140" t="s">
        <v>303</v>
      </c>
      <c r="K145" s="140" t="s">
        <v>303</v>
      </c>
      <c r="L145" s="142">
        <v>2005</v>
      </c>
      <c r="M145" s="140" t="s">
        <v>290</v>
      </c>
      <c r="N145" s="140" t="s">
        <v>300</v>
      </c>
      <c r="O145" s="141" t="s">
        <v>301</v>
      </c>
      <c r="P145" s="140" t="s">
        <v>531</v>
      </c>
      <c r="Q145" s="140" t="s">
        <v>473</v>
      </c>
      <c r="R145" s="140" t="s">
        <v>294</v>
      </c>
      <c r="S145" s="140"/>
    </row>
    <row r="146" spans="1:19" ht="12.5" hidden="1">
      <c r="A146" s="140">
        <v>122</v>
      </c>
      <c r="B146" s="163">
        <v>44136</v>
      </c>
      <c r="C146" s="141">
        <v>45382</v>
      </c>
      <c r="D146" s="163" t="s">
        <v>745</v>
      </c>
      <c r="E146" s="140">
        <v>1500</v>
      </c>
      <c r="F146" s="140" t="s">
        <v>343</v>
      </c>
      <c r="G146" s="140" t="s">
        <v>289</v>
      </c>
      <c r="H146" s="140">
        <v>250</v>
      </c>
      <c r="I146" s="140" t="s">
        <v>298</v>
      </c>
      <c r="J146" s="140" t="s">
        <v>303</v>
      </c>
      <c r="K146" s="140" t="s">
        <v>298</v>
      </c>
      <c r="L146" s="142">
        <v>2004</v>
      </c>
      <c r="M146" s="140" t="s">
        <v>310</v>
      </c>
      <c r="N146" s="140" t="s">
        <v>300</v>
      </c>
      <c r="O146" s="141" t="s">
        <v>301</v>
      </c>
      <c r="P146" s="140" t="s">
        <v>531</v>
      </c>
      <c r="Q146" s="140"/>
      <c r="R146" s="140" t="s">
        <v>501</v>
      </c>
      <c r="S146" s="140"/>
    </row>
    <row r="147" spans="1:19" ht="12.5" hidden="1">
      <c r="A147" s="140">
        <v>123</v>
      </c>
      <c r="B147" s="163">
        <v>44136</v>
      </c>
      <c r="C147" s="141">
        <v>45382</v>
      </c>
      <c r="D147" s="163" t="s">
        <v>746</v>
      </c>
      <c r="E147" s="140">
        <v>1</v>
      </c>
      <c r="F147" s="140" t="s">
        <v>289</v>
      </c>
      <c r="G147" s="140" t="s">
        <v>289</v>
      </c>
      <c r="H147" s="140" t="s">
        <v>289</v>
      </c>
      <c r="I147" s="140" t="s">
        <v>289</v>
      </c>
      <c r="J147" s="140" t="s">
        <v>289</v>
      </c>
      <c r="K147" s="140" t="s">
        <v>289</v>
      </c>
      <c r="L147" s="142" t="s">
        <v>289</v>
      </c>
      <c r="M147" s="140" t="s">
        <v>310</v>
      </c>
      <c r="N147" s="140" t="s">
        <v>300</v>
      </c>
      <c r="O147" s="141" t="s">
        <v>301</v>
      </c>
      <c r="P147" s="140" t="s">
        <v>531</v>
      </c>
      <c r="Q147" s="140"/>
      <c r="R147" s="140" t="s">
        <v>501</v>
      </c>
      <c r="S147" s="140"/>
    </row>
    <row r="148" spans="1:19" ht="12.5" hidden="1">
      <c r="A148" s="140">
        <v>124</v>
      </c>
      <c r="B148" s="163">
        <v>43831</v>
      </c>
      <c r="C148" s="141">
        <v>45382</v>
      </c>
      <c r="D148" s="163" t="s">
        <v>747</v>
      </c>
      <c r="E148" s="140">
        <v>350</v>
      </c>
      <c r="F148" s="140" t="s">
        <v>289</v>
      </c>
      <c r="G148" s="140" t="s">
        <v>289</v>
      </c>
      <c r="H148" s="140" t="s">
        <v>289</v>
      </c>
      <c r="I148" s="140" t="s">
        <v>289</v>
      </c>
      <c r="J148" s="140" t="s">
        <v>289</v>
      </c>
      <c r="K148" s="140" t="s">
        <v>289</v>
      </c>
      <c r="L148" s="142" t="s">
        <v>289</v>
      </c>
      <c r="M148" s="140" t="s">
        <v>290</v>
      </c>
      <c r="N148" s="140" t="s">
        <v>291</v>
      </c>
      <c r="O148" s="141" t="s">
        <v>292</v>
      </c>
      <c r="P148" s="140" t="s">
        <v>293</v>
      </c>
      <c r="Q148" s="140"/>
      <c r="R148" s="140" t="s">
        <v>337</v>
      </c>
      <c r="S148" s="140" t="s">
        <v>502</v>
      </c>
    </row>
    <row r="149" spans="1:19" ht="12.5" hidden="1">
      <c r="A149" s="140">
        <v>125</v>
      </c>
      <c r="B149" s="163">
        <v>43831</v>
      </c>
      <c r="C149" s="141">
        <v>45382</v>
      </c>
      <c r="D149" s="163" t="s">
        <v>748</v>
      </c>
      <c r="E149" s="140">
        <v>350</v>
      </c>
      <c r="F149" s="140" t="s">
        <v>289</v>
      </c>
      <c r="G149" s="140" t="s">
        <v>289</v>
      </c>
      <c r="H149" s="140" t="s">
        <v>289</v>
      </c>
      <c r="I149" s="140" t="s">
        <v>289</v>
      </c>
      <c r="J149" s="140" t="s">
        <v>289</v>
      </c>
      <c r="K149" s="140" t="s">
        <v>289</v>
      </c>
      <c r="L149" s="142" t="s">
        <v>289</v>
      </c>
      <c r="M149" s="140" t="s">
        <v>290</v>
      </c>
      <c r="N149" s="140" t="s">
        <v>291</v>
      </c>
      <c r="O149" s="141" t="s">
        <v>292</v>
      </c>
      <c r="P149" s="140" t="s">
        <v>293</v>
      </c>
      <c r="Q149" s="140"/>
      <c r="R149" s="140" t="s">
        <v>337</v>
      </c>
      <c r="S149" s="140" t="s">
        <v>502</v>
      </c>
    </row>
    <row r="150" spans="1:19" ht="12.5" hidden="1">
      <c r="A150" s="140">
        <v>126</v>
      </c>
      <c r="B150" s="163">
        <v>43831</v>
      </c>
      <c r="C150" s="141">
        <v>45382</v>
      </c>
      <c r="D150" s="163" t="s">
        <v>749</v>
      </c>
      <c r="E150" s="140">
        <v>350</v>
      </c>
      <c r="F150" s="140" t="s">
        <v>289</v>
      </c>
      <c r="G150" s="140" t="s">
        <v>289</v>
      </c>
      <c r="H150" s="140" t="s">
        <v>289</v>
      </c>
      <c r="I150" s="140" t="s">
        <v>289</v>
      </c>
      <c r="J150" s="140" t="s">
        <v>289</v>
      </c>
      <c r="K150" s="140" t="s">
        <v>289</v>
      </c>
      <c r="L150" s="142" t="s">
        <v>289</v>
      </c>
      <c r="M150" s="140" t="s">
        <v>290</v>
      </c>
      <c r="N150" s="140" t="s">
        <v>291</v>
      </c>
      <c r="O150" s="141" t="s">
        <v>292</v>
      </c>
      <c r="P150" s="140" t="s">
        <v>293</v>
      </c>
      <c r="Q150" s="140"/>
      <c r="R150" s="140" t="s">
        <v>337</v>
      </c>
      <c r="S150" s="140" t="s">
        <v>502</v>
      </c>
    </row>
    <row r="151" spans="1:19" ht="12.5">
      <c r="A151" s="140">
        <v>127</v>
      </c>
      <c r="B151" s="163">
        <v>43831</v>
      </c>
      <c r="C151" s="141">
        <v>45382</v>
      </c>
      <c r="D151" s="163" t="s">
        <v>750</v>
      </c>
      <c r="E151" s="140">
        <v>750</v>
      </c>
      <c r="F151" s="140" t="s">
        <v>289</v>
      </c>
      <c r="G151" s="140" t="s">
        <v>289</v>
      </c>
      <c r="H151" s="140" t="s">
        <v>289</v>
      </c>
      <c r="I151" s="140" t="s">
        <v>289</v>
      </c>
      <c r="J151" s="140" t="s">
        <v>289</v>
      </c>
      <c r="K151" s="140" t="s">
        <v>289</v>
      </c>
      <c r="L151" s="142" t="s">
        <v>289</v>
      </c>
      <c r="M151" s="140" t="s">
        <v>310</v>
      </c>
      <c r="N151" s="140" t="s">
        <v>291</v>
      </c>
      <c r="O151" s="141" t="s">
        <v>292</v>
      </c>
      <c r="P151" s="140" t="s">
        <v>293</v>
      </c>
      <c r="Q151" s="140"/>
      <c r="R151" s="140" t="s">
        <v>304</v>
      </c>
      <c r="S151" s="140" t="s">
        <v>504</v>
      </c>
    </row>
    <row r="152" spans="1:19" ht="12.5" hidden="1">
      <c r="A152" s="140">
        <v>128</v>
      </c>
      <c r="B152" s="163">
        <v>44287</v>
      </c>
      <c r="C152" s="141">
        <v>45382</v>
      </c>
      <c r="D152" s="163" t="s">
        <v>751</v>
      </c>
      <c r="E152" s="140">
        <v>1</v>
      </c>
      <c r="F152" s="140" t="s">
        <v>289</v>
      </c>
      <c r="G152" s="140" t="s">
        <v>289</v>
      </c>
      <c r="H152" s="140" t="s">
        <v>289</v>
      </c>
      <c r="I152" s="140" t="s">
        <v>289</v>
      </c>
      <c r="J152" s="140" t="s">
        <v>289</v>
      </c>
      <c r="K152" s="140" t="s">
        <v>289</v>
      </c>
      <c r="L152" s="142" t="s">
        <v>289</v>
      </c>
      <c r="M152" s="140" t="s">
        <v>290</v>
      </c>
      <c r="N152" s="140" t="s">
        <v>300</v>
      </c>
      <c r="O152" s="141" t="s">
        <v>301</v>
      </c>
      <c r="P152" s="140" t="s">
        <v>531</v>
      </c>
      <c r="Q152" s="140"/>
      <c r="R152" s="140" t="s">
        <v>304</v>
      </c>
      <c r="S152" s="140"/>
    </row>
    <row r="153" spans="1:19" ht="12.5" hidden="1">
      <c r="A153" s="140">
        <v>129</v>
      </c>
      <c r="B153" s="163">
        <v>44287</v>
      </c>
      <c r="C153" s="141">
        <v>45382</v>
      </c>
      <c r="D153" s="163" t="s">
        <v>752</v>
      </c>
      <c r="E153" s="140">
        <v>1</v>
      </c>
      <c r="F153" s="140" t="s">
        <v>289</v>
      </c>
      <c r="G153" s="140" t="s">
        <v>289</v>
      </c>
      <c r="H153" s="140" t="s">
        <v>289</v>
      </c>
      <c r="I153" s="140" t="s">
        <v>289</v>
      </c>
      <c r="J153" s="140" t="s">
        <v>289</v>
      </c>
      <c r="K153" s="140" t="s">
        <v>289</v>
      </c>
      <c r="L153" s="142" t="s">
        <v>289</v>
      </c>
      <c r="M153" s="140" t="s">
        <v>290</v>
      </c>
      <c r="N153" s="140" t="s">
        <v>300</v>
      </c>
      <c r="O153" s="141" t="s">
        <v>301</v>
      </c>
      <c r="P153" s="140" t="s">
        <v>531</v>
      </c>
      <c r="Q153" s="140"/>
      <c r="R153" s="140" t="s">
        <v>294</v>
      </c>
      <c r="S153" s="140"/>
    </row>
    <row r="154" spans="1:19" ht="12.5" hidden="1">
      <c r="A154" s="140">
        <v>130</v>
      </c>
      <c r="B154" s="163">
        <v>44287</v>
      </c>
      <c r="C154" s="141">
        <v>45382</v>
      </c>
      <c r="D154" s="163" t="s">
        <v>753</v>
      </c>
      <c r="E154" s="140">
        <v>1</v>
      </c>
      <c r="F154" s="140" t="s">
        <v>289</v>
      </c>
      <c r="G154" s="140" t="s">
        <v>289</v>
      </c>
      <c r="H154" s="140" t="s">
        <v>289</v>
      </c>
      <c r="I154" s="140" t="s">
        <v>289</v>
      </c>
      <c r="J154" s="140" t="s">
        <v>289</v>
      </c>
      <c r="K154" s="140" t="s">
        <v>289</v>
      </c>
      <c r="L154" s="142" t="s">
        <v>289</v>
      </c>
      <c r="M154" s="140" t="s">
        <v>290</v>
      </c>
      <c r="N154" s="140" t="s">
        <v>300</v>
      </c>
      <c r="O154" s="141" t="s">
        <v>301</v>
      </c>
      <c r="P154" s="140" t="s">
        <v>531</v>
      </c>
      <c r="Q154" s="140"/>
      <c r="R154" s="140" t="s">
        <v>294</v>
      </c>
      <c r="S154" s="140"/>
    </row>
    <row r="155" spans="1:19" ht="12.5" hidden="1">
      <c r="A155" s="140">
        <v>131</v>
      </c>
      <c r="B155" s="163">
        <v>44287</v>
      </c>
      <c r="C155" s="141">
        <v>45382</v>
      </c>
      <c r="D155" s="163" t="s">
        <v>754</v>
      </c>
      <c r="E155" s="140">
        <v>1</v>
      </c>
      <c r="F155" s="140" t="s">
        <v>289</v>
      </c>
      <c r="G155" s="140" t="s">
        <v>289</v>
      </c>
      <c r="H155" s="140" t="s">
        <v>289</v>
      </c>
      <c r="I155" s="140" t="s">
        <v>289</v>
      </c>
      <c r="J155" s="140" t="s">
        <v>289</v>
      </c>
      <c r="K155" s="140" t="s">
        <v>289</v>
      </c>
      <c r="L155" s="142" t="s">
        <v>289</v>
      </c>
      <c r="M155" s="140" t="s">
        <v>290</v>
      </c>
      <c r="N155" s="140" t="s">
        <v>300</v>
      </c>
      <c r="O155" s="141" t="s">
        <v>301</v>
      </c>
      <c r="P155" s="140" t="s">
        <v>531</v>
      </c>
      <c r="Q155" s="140"/>
      <c r="R155" s="140" t="s">
        <v>294</v>
      </c>
      <c r="S155" s="140"/>
    </row>
    <row r="156" spans="1:19" ht="12.5" hidden="1">
      <c r="A156" s="140">
        <v>132</v>
      </c>
      <c r="B156" s="163">
        <v>44287</v>
      </c>
      <c r="C156" s="141">
        <v>45382</v>
      </c>
      <c r="D156" s="163" t="s">
        <v>755</v>
      </c>
      <c r="E156" s="140">
        <v>1</v>
      </c>
      <c r="F156" s="140" t="s">
        <v>289</v>
      </c>
      <c r="G156" s="140" t="s">
        <v>289</v>
      </c>
      <c r="H156" s="140" t="s">
        <v>289</v>
      </c>
      <c r="I156" s="140" t="s">
        <v>289</v>
      </c>
      <c r="J156" s="140" t="s">
        <v>289</v>
      </c>
      <c r="K156" s="140" t="s">
        <v>289</v>
      </c>
      <c r="L156" s="142" t="s">
        <v>289</v>
      </c>
      <c r="M156" s="140" t="s">
        <v>290</v>
      </c>
      <c r="N156" s="140" t="s">
        <v>300</v>
      </c>
      <c r="O156" s="141" t="s">
        <v>301</v>
      </c>
      <c r="P156" s="140" t="s">
        <v>531</v>
      </c>
      <c r="Q156" s="140"/>
      <c r="R156" s="140" t="s">
        <v>294</v>
      </c>
      <c r="S156" s="140"/>
    </row>
    <row r="157" spans="1:19" ht="12.5" hidden="1">
      <c r="A157" s="140">
        <v>133</v>
      </c>
      <c r="B157" s="163">
        <v>44287</v>
      </c>
      <c r="C157" s="141">
        <v>45382</v>
      </c>
      <c r="D157" s="163" t="s">
        <v>756</v>
      </c>
      <c r="E157" s="140">
        <v>1</v>
      </c>
      <c r="F157" s="140" t="s">
        <v>289</v>
      </c>
      <c r="G157" s="140" t="s">
        <v>289</v>
      </c>
      <c r="H157" s="140" t="s">
        <v>289</v>
      </c>
      <c r="I157" s="140" t="s">
        <v>289</v>
      </c>
      <c r="J157" s="140" t="s">
        <v>289</v>
      </c>
      <c r="K157" s="140" t="s">
        <v>289</v>
      </c>
      <c r="L157" s="142" t="s">
        <v>289</v>
      </c>
      <c r="M157" s="140" t="s">
        <v>290</v>
      </c>
      <c r="N157" s="140" t="s">
        <v>300</v>
      </c>
      <c r="O157" s="141" t="s">
        <v>301</v>
      </c>
      <c r="P157" s="140" t="s">
        <v>531</v>
      </c>
      <c r="Q157" s="140"/>
      <c r="R157" s="140" t="s">
        <v>312</v>
      </c>
      <c r="S157" s="140"/>
    </row>
    <row r="158" spans="1:19" ht="12.5" hidden="1">
      <c r="A158" s="140">
        <v>134</v>
      </c>
      <c r="B158" s="163">
        <v>44287</v>
      </c>
      <c r="C158" s="141">
        <v>45382</v>
      </c>
      <c r="D158" s="163" t="s">
        <v>757</v>
      </c>
      <c r="E158" s="140">
        <v>1</v>
      </c>
      <c r="F158" s="140" t="s">
        <v>289</v>
      </c>
      <c r="G158" s="140" t="s">
        <v>289</v>
      </c>
      <c r="H158" s="140" t="s">
        <v>289</v>
      </c>
      <c r="I158" s="140" t="s">
        <v>289</v>
      </c>
      <c r="J158" s="140" t="s">
        <v>289</v>
      </c>
      <c r="K158" s="140" t="s">
        <v>289</v>
      </c>
      <c r="L158" s="142" t="s">
        <v>289</v>
      </c>
      <c r="M158" s="140" t="s">
        <v>290</v>
      </c>
      <c r="N158" s="140" t="s">
        <v>300</v>
      </c>
      <c r="O158" s="141" t="s">
        <v>301</v>
      </c>
      <c r="P158" s="140" t="s">
        <v>531</v>
      </c>
      <c r="Q158" s="140"/>
      <c r="R158" s="140" t="s">
        <v>294</v>
      </c>
      <c r="S158" s="140"/>
    </row>
    <row r="159" spans="1:19" ht="12.5" hidden="1">
      <c r="A159" s="140">
        <v>135</v>
      </c>
      <c r="B159" s="163">
        <v>44287</v>
      </c>
      <c r="C159" s="141">
        <v>45382</v>
      </c>
      <c r="D159" s="163" t="s">
        <v>758</v>
      </c>
      <c r="E159" s="140">
        <v>1</v>
      </c>
      <c r="F159" s="140" t="s">
        <v>289</v>
      </c>
      <c r="G159" s="140" t="s">
        <v>289</v>
      </c>
      <c r="H159" s="140" t="s">
        <v>289</v>
      </c>
      <c r="I159" s="140" t="s">
        <v>289</v>
      </c>
      <c r="J159" s="140" t="s">
        <v>289</v>
      </c>
      <c r="K159" s="140" t="s">
        <v>289</v>
      </c>
      <c r="L159" s="142" t="s">
        <v>289</v>
      </c>
      <c r="M159" s="140" t="s">
        <v>290</v>
      </c>
      <c r="N159" s="140" t="s">
        <v>300</v>
      </c>
      <c r="O159" s="141" t="s">
        <v>301</v>
      </c>
      <c r="P159" s="140" t="s">
        <v>531</v>
      </c>
      <c r="Q159" s="140"/>
      <c r="R159" s="140" t="s">
        <v>307</v>
      </c>
      <c r="S159" s="140"/>
    </row>
    <row r="160" spans="1:19" ht="12.5" hidden="1">
      <c r="A160" s="140">
        <v>136</v>
      </c>
      <c r="B160" s="163">
        <v>44682</v>
      </c>
      <c r="C160" s="141">
        <v>45382</v>
      </c>
      <c r="D160" s="163" t="s">
        <v>759</v>
      </c>
      <c r="E160" s="140">
        <v>1</v>
      </c>
      <c r="F160" s="140" t="s">
        <v>289</v>
      </c>
      <c r="G160" s="140" t="s">
        <v>289</v>
      </c>
      <c r="H160" s="140" t="s">
        <v>289</v>
      </c>
      <c r="I160" s="140" t="s">
        <v>289</v>
      </c>
      <c r="J160" s="140" t="s">
        <v>289</v>
      </c>
      <c r="K160" s="140" t="s">
        <v>289</v>
      </c>
      <c r="L160" s="142" t="s">
        <v>289</v>
      </c>
      <c r="M160" s="140" t="s">
        <v>290</v>
      </c>
      <c r="N160" s="140" t="s">
        <v>291</v>
      </c>
      <c r="O160" s="141" t="s">
        <v>292</v>
      </c>
      <c r="P160" s="140" t="s">
        <v>293</v>
      </c>
      <c r="Q160" s="140"/>
      <c r="R160" s="140" t="s">
        <v>410</v>
      </c>
      <c r="S160" s="140" t="s">
        <v>520</v>
      </c>
    </row>
    <row r="161" spans="1:19" customFormat="1" ht="14.5" hidden="1">
      <c r="A161" s="140">
        <v>137</v>
      </c>
      <c r="B161" s="163">
        <v>44896</v>
      </c>
      <c r="C161" s="141">
        <v>45382</v>
      </c>
      <c r="D161" s="164" t="s">
        <v>760</v>
      </c>
      <c r="E161" s="140">
        <v>2000</v>
      </c>
      <c r="F161" s="140" t="s">
        <v>459</v>
      </c>
      <c r="G161" s="140" t="s">
        <v>314</v>
      </c>
      <c r="H161" s="140">
        <v>500</v>
      </c>
      <c r="I161" s="140" t="s">
        <v>298</v>
      </c>
      <c r="J161" s="140" t="s">
        <v>303</v>
      </c>
      <c r="K161" s="140" t="s">
        <v>298</v>
      </c>
      <c r="L161" s="142">
        <v>2016</v>
      </c>
      <c r="M161" s="140" t="s">
        <v>310</v>
      </c>
      <c r="N161" s="140" t="s">
        <v>300</v>
      </c>
      <c r="O161" s="141" t="s">
        <v>301</v>
      </c>
      <c r="P161" s="140" t="s">
        <v>531</v>
      </c>
      <c r="Q161" s="140"/>
      <c r="R161" s="140" t="s">
        <v>410</v>
      </c>
      <c r="S161" s="140"/>
    </row>
    <row r="162" spans="1:19" customFormat="1" ht="14.5">
      <c r="A162" s="140">
        <v>138</v>
      </c>
      <c r="B162" s="163">
        <v>44896</v>
      </c>
      <c r="C162" s="141">
        <v>45382</v>
      </c>
      <c r="D162" s="164" t="s">
        <v>761</v>
      </c>
      <c r="E162" s="140">
        <v>1000</v>
      </c>
      <c r="F162" s="140" t="s">
        <v>460</v>
      </c>
      <c r="G162" s="140" t="s">
        <v>314</v>
      </c>
      <c r="H162" s="140">
        <v>275</v>
      </c>
      <c r="I162" s="140" t="s">
        <v>298</v>
      </c>
      <c r="J162" s="140" t="s">
        <v>298</v>
      </c>
      <c r="K162" s="140" t="s">
        <v>303</v>
      </c>
      <c r="L162" s="142">
        <v>2009</v>
      </c>
      <c r="M162" s="140" t="s">
        <v>310</v>
      </c>
      <c r="N162" s="140" t="s">
        <v>291</v>
      </c>
      <c r="O162" s="141" t="s">
        <v>292</v>
      </c>
      <c r="P162" s="140" t="s">
        <v>293</v>
      </c>
      <c r="Q162" s="140"/>
      <c r="R162" s="140" t="s">
        <v>304</v>
      </c>
      <c r="S162" s="140" t="s">
        <v>555</v>
      </c>
    </row>
    <row r="163" spans="1:19" customFormat="1" ht="14.5">
      <c r="A163" s="140">
        <v>139</v>
      </c>
      <c r="B163" s="163">
        <v>44896</v>
      </c>
      <c r="C163" s="141">
        <v>45382</v>
      </c>
      <c r="D163" s="164" t="s">
        <v>762</v>
      </c>
      <c r="E163" s="140">
        <v>1000</v>
      </c>
      <c r="F163" s="140" t="s">
        <v>460</v>
      </c>
      <c r="G163" s="140" t="s">
        <v>314</v>
      </c>
      <c r="H163" s="140">
        <v>275</v>
      </c>
      <c r="I163" s="140" t="s">
        <v>298</v>
      </c>
      <c r="J163" s="140" t="s">
        <v>298</v>
      </c>
      <c r="K163" s="140" t="s">
        <v>303</v>
      </c>
      <c r="L163" s="142">
        <v>2009</v>
      </c>
      <c r="M163" s="140" t="s">
        <v>310</v>
      </c>
      <c r="N163" s="140" t="s">
        <v>291</v>
      </c>
      <c r="O163" s="141" t="s">
        <v>292</v>
      </c>
      <c r="P163" s="140" t="s">
        <v>293</v>
      </c>
      <c r="Q163" s="140"/>
      <c r="R163" s="140" t="s">
        <v>295</v>
      </c>
      <c r="S163" s="140" t="s">
        <v>506</v>
      </c>
    </row>
    <row r="164" spans="1:19" customFormat="1" ht="14.5" hidden="1">
      <c r="A164" s="140">
        <v>140</v>
      </c>
      <c r="B164" s="163">
        <v>44896</v>
      </c>
      <c r="C164" s="141">
        <v>45382</v>
      </c>
      <c r="D164" s="164" t="s">
        <v>763</v>
      </c>
      <c r="E164" s="140">
        <v>3000</v>
      </c>
      <c r="F164" s="140" t="s">
        <v>349</v>
      </c>
      <c r="G164" s="140" t="s">
        <v>345</v>
      </c>
      <c r="H164" s="140">
        <v>750</v>
      </c>
      <c r="I164" s="140" t="s">
        <v>298</v>
      </c>
      <c r="J164" s="140" t="s">
        <v>303</v>
      </c>
      <c r="K164" s="140" t="s">
        <v>298</v>
      </c>
      <c r="L164" s="142">
        <v>2012</v>
      </c>
      <c r="M164" s="140" t="s">
        <v>444</v>
      </c>
      <c r="N164" s="140" t="s">
        <v>444</v>
      </c>
      <c r="O164" s="141" t="s">
        <v>444</v>
      </c>
      <c r="P164" s="140" t="s">
        <v>444</v>
      </c>
      <c r="Q164" s="140"/>
      <c r="R164" s="140" t="s">
        <v>444</v>
      </c>
      <c r="S164" s="140"/>
    </row>
    <row r="165" spans="1:19" customFormat="1" ht="14.5" hidden="1">
      <c r="A165" s="140">
        <v>141</v>
      </c>
      <c r="B165" s="163">
        <v>44896</v>
      </c>
      <c r="C165" s="141">
        <v>45382</v>
      </c>
      <c r="D165" s="164" t="s">
        <v>764</v>
      </c>
      <c r="E165" s="140">
        <v>1500</v>
      </c>
      <c r="F165" s="140" t="s">
        <v>344</v>
      </c>
      <c r="G165" s="140" t="s">
        <v>345</v>
      </c>
      <c r="H165" s="140">
        <v>500</v>
      </c>
      <c r="I165" s="140" t="s">
        <v>298</v>
      </c>
      <c r="J165" s="140" t="s">
        <v>298</v>
      </c>
      <c r="K165" s="140" t="s">
        <v>298</v>
      </c>
      <c r="L165" s="142">
        <v>2012</v>
      </c>
      <c r="M165" s="140" t="s">
        <v>310</v>
      </c>
      <c r="N165" s="140" t="s">
        <v>300</v>
      </c>
      <c r="O165" s="141" t="s">
        <v>301</v>
      </c>
      <c r="P165" s="140" t="s">
        <v>531</v>
      </c>
      <c r="Q165" s="140"/>
      <c r="R165" s="140" t="s">
        <v>304</v>
      </c>
      <c r="S165" s="140"/>
    </row>
    <row r="166" spans="1:19" ht="12.5" hidden="1">
      <c r="A166" s="140">
        <v>142</v>
      </c>
      <c r="B166" s="163">
        <v>44896</v>
      </c>
      <c r="C166" s="141">
        <v>45382</v>
      </c>
      <c r="D166" s="164" t="s">
        <v>765</v>
      </c>
      <c r="E166" s="140">
        <v>2000</v>
      </c>
      <c r="F166" s="140" t="s">
        <v>459</v>
      </c>
      <c r="G166" s="140" t="s">
        <v>314</v>
      </c>
      <c r="H166" s="140">
        <v>500</v>
      </c>
      <c r="I166" s="140" t="s">
        <v>298</v>
      </c>
      <c r="J166" s="140" t="s">
        <v>298</v>
      </c>
      <c r="K166" s="140" t="s">
        <v>303</v>
      </c>
      <c r="L166" s="142">
        <v>2006</v>
      </c>
      <c r="M166" s="140" t="s">
        <v>310</v>
      </c>
      <c r="N166" s="140" t="s">
        <v>300</v>
      </c>
      <c r="O166" s="141" t="s">
        <v>301</v>
      </c>
      <c r="P166" s="140" t="s">
        <v>531</v>
      </c>
      <c r="Q166" s="140"/>
      <c r="R166" s="140" t="s">
        <v>410</v>
      </c>
      <c r="S166" s="140"/>
    </row>
    <row r="167" spans="1:19" ht="12.5" hidden="1">
      <c r="A167" s="140">
        <v>143</v>
      </c>
      <c r="B167" s="163">
        <v>44896</v>
      </c>
      <c r="C167" s="141">
        <v>45382</v>
      </c>
      <c r="D167" s="164" t="s">
        <v>766</v>
      </c>
      <c r="E167" s="140">
        <v>1500</v>
      </c>
      <c r="F167" s="140" t="s">
        <v>346</v>
      </c>
      <c r="G167" s="140" t="s">
        <v>345</v>
      </c>
      <c r="H167" s="140">
        <v>500</v>
      </c>
      <c r="I167" s="140" t="s">
        <v>298</v>
      </c>
      <c r="J167" s="140" t="s">
        <v>298</v>
      </c>
      <c r="K167" s="140" t="s">
        <v>298</v>
      </c>
      <c r="L167" s="142">
        <v>2010</v>
      </c>
      <c r="M167" s="140" t="s">
        <v>310</v>
      </c>
      <c r="N167" s="140" t="s">
        <v>300</v>
      </c>
      <c r="O167" s="141" t="s">
        <v>301</v>
      </c>
      <c r="P167" s="140" t="s">
        <v>531</v>
      </c>
      <c r="Q167" s="140"/>
      <c r="R167" s="140" t="s">
        <v>304</v>
      </c>
      <c r="S167" s="140"/>
    </row>
    <row r="168" spans="1:19" ht="12.5" hidden="1">
      <c r="A168" s="140">
        <v>144</v>
      </c>
      <c r="B168" s="163">
        <v>44896</v>
      </c>
      <c r="C168" s="141">
        <v>45382</v>
      </c>
      <c r="D168" s="164" t="s">
        <v>767</v>
      </c>
      <c r="E168" s="140">
        <v>1500</v>
      </c>
      <c r="F168" s="140" t="s">
        <v>347</v>
      </c>
      <c r="G168" s="140" t="s">
        <v>345</v>
      </c>
      <c r="H168" s="140">
        <v>500</v>
      </c>
      <c r="I168" s="140" t="s">
        <v>298</v>
      </c>
      <c r="J168" s="140" t="s">
        <v>298</v>
      </c>
      <c r="K168" s="140" t="s">
        <v>298</v>
      </c>
      <c r="L168" s="142">
        <v>2010</v>
      </c>
      <c r="M168" s="140" t="s">
        <v>310</v>
      </c>
      <c r="N168" s="140" t="s">
        <v>300</v>
      </c>
      <c r="O168" s="141" t="s">
        <v>301</v>
      </c>
      <c r="P168" s="140" t="s">
        <v>531</v>
      </c>
      <c r="Q168" s="140"/>
      <c r="R168" s="140" t="s">
        <v>304</v>
      </c>
      <c r="S168" s="140"/>
    </row>
    <row r="169" spans="1:19" ht="12.5" hidden="1">
      <c r="A169" s="140">
        <v>145</v>
      </c>
      <c r="B169" s="163">
        <v>44896</v>
      </c>
      <c r="C169" s="141">
        <v>45382</v>
      </c>
      <c r="D169" s="164" t="s">
        <v>768</v>
      </c>
      <c r="E169" s="140">
        <v>1500</v>
      </c>
      <c r="F169" s="140" t="s">
        <v>348</v>
      </c>
      <c r="G169" s="140" t="s">
        <v>314</v>
      </c>
      <c r="H169" s="140">
        <v>500</v>
      </c>
      <c r="I169" s="140" t="s">
        <v>298</v>
      </c>
      <c r="J169" s="140" t="s">
        <v>298</v>
      </c>
      <c r="K169" s="140" t="s">
        <v>303</v>
      </c>
      <c r="L169" s="142">
        <v>2010</v>
      </c>
      <c r="M169" s="140" t="s">
        <v>310</v>
      </c>
      <c r="N169" s="140" t="s">
        <v>300</v>
      </c>
      <c r="O169" s="141" t="s">
        <v>301</v>
      </c>
      <c r="P169" s="140" t="s">
        <v>531</v>
      </c>
      <c r="Q169" s="140"/>
      <c r="R169" s="140" t="s">
        <v>304</v>
      </c>
      <c r="S169" s="140"/>
    </row>
    <row r="170" spans="1:19" customFormat="1" ht="14.5">
      <c r="A170" s="140">
        <v>146</v>
      </c>
      <c r="B170" s="163">
        <v>44896</v>
      </c>
      <c r="C170" s="141">
        <v>45382</v>
      </c>
      <c r="D170" s="164" t="s">
        <v>769</v>
      </c>
      <c r="E170" s="140">
        <v>1500</v>
      </c>
      <c r="F170" s="140" t="s">
        <v>348</v>
      </c>
      <c r="G170" s="140" t="s">
        <v>314</v>
      </c>
      <c r="H170" s="140">
        <v>500</v>
      </c>
      <c r="I170" s="140" t="s">
        <v>298</v>
      </c>
      <c r="J170" s="140" t="s">
        <v>298</v>
      </c>
      <c r="K170" s="140" t="s">
        <v>303</v>
      </c>
      <c r="L170" s="142">
        <v>1980</v>
      </c>
      <c r="M170" s="140" t="s">
        <v>310</v>
      </c>
      <c r="N170" s="140" t="s">
        <v>291</v>
      </c>
      <c r="O170" s="141" t="s">
        <v>292</v>
      </c>
      <c r="P170" s="140" t="s">
        <v>293</v>
      </c>
      <c r="Q170" s="140"/>
      <c r="R170" s="140" t="s">
        <v>304</v>
      </c>
      <c r="S170" s="140" t="s">
        <v>556</v>
      </c>
    </row>
    <row r="171" spans="1:19" customFormat="1" ht="14.5">
      <c r="A171" s="140">
        <v>147</v>
      </c>
      <c r="B171" s="163">
        <v>44896</v>
      </c>
      <c r="C171" s="141">
        <v>45382</v>
      </c>
      <c r="D171" s="164" t="s">
        <v>770</v>
      </c>
      <c r="E171" s="140">
        <v>1500</v>
      </c>
      <c r="F171" s="140" t="s">
        <v>350</v>
      </c>
      <c r="G171" s="140" t="s">
        <v>314</v>
      </c>
      <c r="H171" s="140">
        <v>500</v>
      </c>
      <c r="I171" s="140" t="s">
        <v>298</v>
      </c>
      <c r="J171" s="140" t="s">
        <v>298</v>
      </c>
      <c r="K171" s="140" t="s">
        <v>303</v>
      </c>
      <c r="L171" s="142">
        <v>2015</v>
      </c>
      <c r="M171" s="140" t="s">
        <v>310</v>
      </c>
      <c r="N171" s="140" t="s">
        <v>291</v>
      </c>
      <c r="O171" s="141" t="s">
        <v>292</v>
      </c>
      <c r="P171" s="140" t="s">
        <v>293</v>
      </c>
      <c r="Q171" s="140"/>
      <c r="R171" s="140" t="s">
        <v>304</v>
      </c>
      <c r="S171" s="140" t="s">
        <v>557</v>
      </c>
    </row>
    <row r="172" spans="1:19" customFormat="1" ht="14.5">
      <c r="A172" s="140">
        <v>148</v>
      </c>
      <c r="B172" s="163">
        <v>44896</v>
      </c>
      <c r="C172" s="141">
        <v>45382</v>
      </c>
      <c r="D172" s="164" t="s">
        <v>771</v>
      </c>
      <c r="E172" s="140">
        <v>1500</v>
      </c>
      <c r="F172" s="140" t="s">
        <v>350</v>
      </c>
      <c r="G172" s="140" t="s">
        <v>314</v>
      </c>
      <c r="H172" s="140">
        <v>500</v>
      </c>
      <c r="I172" s="140" t="s">
        <v>298</v>
      </c>
      <c r="J172" s="140" t="s">
        <v>298</v>
      </c>
      <c r="K172" s="140" t="s">
        <v>303</v>
      </c>
      <c r="L172" s="142">
        <v>2015</v>
      </c>
      <c r="M172" s="140" t="s">
        <v>310</v>
      </c>
      <c r="N172" s="140" t="s">
        <v>291</v>
      </c>
      <c r="O172" s="141" t="s">
        <v>292</v>
      </c>
      <c r="P172" s="140" t="s">
        <v>293</v>
      </c>
      <c r="Q172" s="140"/>
      <c r="R172" s="140" t="s">
        <v>311</v>
      </c>
      <c r="S172" s="140" t="s">
        <v>558</v>
      </c>
    </row>
    <row r="173" spans="1:19" ht="12.5">
      <c r="A173" s="140">
        <v>149</v>
      </c>
      <c r="B173" s="163">
        <v>44896</v>
      </c>
      <c r="C173" s="141">
        <v>45382</v>
      </c>
      <c r="D173" s="164" t="s">
        <v>772</v>
      </c>
      <c r="E173" s="140">
        <v>1500</v>
      </c>
      <c r="F173" s="140" t="s">
        <v>350</v>
      </c>
      <c r="G173" s="140" t="s">
        <v>314</v>
      </c>
      <c r="H173" s="140">
        <v>500</v>
      </c>
      <c r="I173" s="140" t="s">
        <v>298</v>
      </c>
      <c r="J173" s="140" t="s">
        <v>298</v>
      </c>
      <c r="K173" s="140" t="s">
        <v>303</v>
      </c>
      <c r="L173" s="142">
        <v>2015</v>
      </c>
      <c r="M173" s="140" t="s">
        <v>310</v>
      </c>
      <c r="N173" s="140" t="s">
        <v>291</v>
      </c>
      <c r="O173" s="141" t="s">
        <v>292</v>
      </c>
      <c r="P173" s="140" t="s">
        <v>293</v>
      </c>
      <c r="Q173" s="140"/>
      <c r="R173" s="140" t="s">
        <v>304</v>
      </c>
      <c r="S173" s="140" t="s">
        <v>559</v>
      </c>
    </row>
    <row r="174" spans="1:19" ht="12.5">
      <c r="A174" s="140">
        <v>150</v>
      </c>
      <c r="B174" s="163">
        <v>44896</v>
      </c>
      <c r="C174" s="141">
        <v>45382</v>
      </c>
      <c r="D174" s="164" t="s">
        <v>773</v>
      </c>
      <c r="E174" s="140">
        <v>1500</v>
      </c>
      <c r="F174" s="140" t="s">
        <v>350</v>
      </c>
      <c r="G174" s="140" t="s">
        <v>314</v>
      </c>
      <c r="H174" s="140">
        <v>500</v>
      </c>
      <c r="I174" s="140" t="s">
        <v>298</v>
      </c>
      <c r="J174" s="140" t="s">
        <v>298</v>
      </c>
      <c r="K174" s="140" t="s">
        <v>303</v>
      </c>
      <c r="L174" s="142">
        <v>2015</v>
      </c>
      <c r="M174" s="140" t="s">
        <v>310</v>
      </c>
      <c r="N174" s="140" t="s">
        <v>291</v>
      </c>
      <c r="O174" s="141" t="s">
        <v>292</v>
      </c>
      <c r="P174" s="140" t="s">
        <v>293</v>
      </c>
      <c r="Q174" s="140"/>
      <c r="R174" s="140" t="s">
        <v>304</v>
      </c>
      <c r="S174" s="140" t="s">
        <v>560</v>
      </c>
    </row>
    <row r="175" spans="1:19" ht="12.5" hidden="1">
      <c r="A175" s="140">
        <v>151</v>
      </c>
      <c r="B175" s="163">
        <v>44896</v>
      </c>
      <c r="C175" s="141">
        <v>45382</v>
      </c>
      <c r="D175" s="163" t="s">
        <v>774</v>
      </c>
      <c r="E175" s="140">
        <v>1500</v>
      </c>
      <c r="F175" s="140" t="s">
        <v>350</v>
      </c>
      <c r="G175" s="140" t="s">
        <v>314</v>
      </c>
      <c r="H175" s="140">
        <v>500</v>
      </c>
      <c r="I175" s="140" t="s">
        <v>298</v>
      </c>
      <c r="J175" s="140" t="s">
        <v>298</v>
      </c>
      <c r="K175" s="140" t="s">
        <v>303</v>
      </c>
      <c r="L175" s="142">
        <v>2015</v>
      </c>
      <c r="M175" s="140" t="s">
        <v>444</v>
      </c>
      <c r="N175" s="140" t="s">
        <v>444</v>
      </c>
      <c r="O175" s="141" t="s">
        <v>444</v>
      </c>
      <c r="P175" s="140" t="s">
        <v>444</v>
      </c>
      <c r="Q175" s="140"/>
      <c r="R175" s="140" t="s">
        <v>444</v>
      </c>
      <c r="S175" s="140"/>
    </row>
    <row r="176" spans="1:19" ht="12.5">
      <c r="A176" s="140">
        <v>152</v>
      </c>
      <c r="B176" s="163">
        <v>44896</v>
      </c>
      <c r="C176" s="141">
        <v>45382</v>
      </c>
      <c r="D176" s="164" t="s">
        <v>775</v>
      </c>
      <c r="E176" s="140">
        <v>1500</v>
      </c>
      <c r="F176" s="140" t="s">
        <v>350</v>
      </c>
      <c r="G176" s="140" t="s">
        <v>314</v>
      </c>
      <c r="H176" s="140">
        <v>500</v>
      </c>
      <c r="I176" s="140" t="s">
        <v>298</v>
      </c>
      <c r="J176" s="140" t="s">
        <v>298</v>
      </c>
      <c r="K176" s="140" t="s">
        <v>303</v>
      </c>
      <c r="L176" s="142">
        <v>2015</v>
      </c>
      <c r="M176" s="140" t="s">
        <v>310</v>
      </c>
      <c r="N176" s="140" t="s">
        <v>291</v>
      </c>
      <c r="O176" s="141" t="s">
        <v>292</v>
      </c>
      <c r="P176" s="140" t="s">
        <v>293</v>
      </c>
      <c r="Q176" s="140"/>
      <c r="R176" s="140" t="s">
        <v>304</v>
      </c>
      <c r="S176" s="140" t="s">
        <v>561</v>
      </c>
    </row>
    <row r="177" spans="1:33" ht="12.5" hidden="1">
      <c r="A177" s="140">
        <v>153</v>
      </c>
      <c r="B177" s="163">
        <v>44166</v>
      </c>
      <c r="C177" s="141">
        <v>45382</v>
      </c>
      <c r="D177" s="163" t="s">
        <v>776</v>
      </c>
      <c r="E177" s="140">
        <v>250</v>
      </c>
      <c r="F177" s="140" t="s">
        <v>351</v>
      </c>
      <c r="G177" s="140" t="s">
        <v>458</v>
      </c>
      <c r="H177" s="140" t="s">
        <v>298</v>
      </c>
      <c r="I177" s="140" t="s">
        <v>352</v>
      </c>
      <c r="J177" s="140" t="s">
        <v>298</v>
      </c>
      <c r="K177" s="140" t="s">
        <v>303</v>
      </c>
      <c r="L177" s="142">
        <v>2012</v>
      </c>
      <c r="M177" s="140" t="s">
        <v>310</v>
      </c>
      <c r="N177" s="140" t="s">
        <v>300</v>
      </c>
      <c r="O177" s="141" t="s">
        <v>301</v>
      </c>
      <c r="P177" s="140" t="s">
        <v>531</v>
      </c>
      <c r="Q177" s="140"/>
      <c r="R177" s="140" t="s">
        <v>353</v>
      </c>
      <c r="S177" s="140"/>
    </row>
    <row r="178" spans="1:33" customFormat="1" ht="14.5" hidden="1">
      <c r="A178" s="140">
        <v>154</v>
      </c>
      <c r="B178" s="163">
        <v>44166</v>
      </c>
      <c r="C178" s="141">
        <v>45382</v>
      </c>
      <c r="D178" s="163" t="s">
        <v>777</v>
      </c>
      <c r="E178" s="140">
        <v>250</v>
      </c>
      <c r="F178" s="140" t="s">
        <v>351</v>
      </c>
      <c r="G178" s="140" t="s">
        <v>458</v>
      </c>
      <c r="H178" s="140" t="s">
        <v>298</v>
      </c>
      <c r="I178" s="140" t="s">
        <v>352</v>
      </c>
      <c r="J178" s="140" t="s">
        <v>298</v>
      </c>
      <c r="K178" s="140" t="s">
        <v>303</v>
      </c>
      <c r="L178" s="142">
        <v>2012</v>
      </c>
      <c r="M178" s="140" t="s">
        <v>310</v>
      </c>
      <c r="N178" s="140" t="s">
        <v>300</v>
      </c>
      <c r="O178" s="141" t="s">
        <v>301</v>
      </c>
      <c r="P178" s="140" t="s">
        <v>531</v>
      </c>
      <c r="Q178" s="140"/>
      <c r="R178" s="140" t="s">
        <v>307</v>
      </c>
      <c r="S178" s="140"/>
    </row>
    <row r="179" spans="1:33" customFormat="1" ht="14.5" hidden="1">
      <c r="A179" s="140">
        <v>155</v>
      </c>
      <c r="B179" s="163">
        <v>44166</v>
      </c>
      <c r="C179" s="141">
        <v>45382</v>
      </c>
      <c r="D179" s="163" t="s">
        <v>624</v>
      </c>
      <c r="E179" s="140">
        <v>300</v>
      </c>
      <c r="F179" s="140" t="s">
        <v>354</v>
      </c>
      <c r="G179" s="140" t="s">
        <v>458</v>
      </c>
      <c r="H179" s="140" t="s">
        <v>298</v>
      </c>
      <c r="I179" s="140" t="s">
        <v>352</v>
      </c>
      <c r="J179" s="140" t="s">
        <v>298</v>
      </c>
      <c r="K179" s="140" t="s">
        <v>303</v>
      </c>
      <c r="L179" s="142">
        <v>2012</v>
      </c>
      <c r="M179" s="140" t="s">
        <v>310</v>
      </c>
      <c r="N179" s="140" t="s">
        <v>300</v>
      </c>
      <c r="O179" s="141" t="s">
        <v>301</v>
      </c>
      <c r="P179" s="140" t="s">
        <v>531</v>
      </c>
      <c r="Q179" s="140"/>
      <c r="R179" s="140" t="s">
        <v>311</v>
      </c>
      <c r="S179" s="140"/>
    </row>
    <row r="180" spans="1:33" customFormat="1" ht="14.5" hidden="1">
      <c r="A180" s="140">
        <v>156</v>
      </c>
      <c r="B180" s="163">
        <v>44166</v>
      </c>
      <c r="C180" s="141">
        <v>45382</v>
      </c>
      <c r="D180" s="163" t="s">
        <v>778</v>
      </c>
      <c r="E180" s="140">
        <v>300</v>
      </c>
      <c r="F180" s="140" t="s">
        <v>354</v>
      </c>
      <c r="G180" s="140" t="s">
        <v>458</v>
      </c>
      <c r="H180" s="140" t="s">
        <v>298</v>
      </c>
      <c r="I180" s="140" t="s">
        <v>352</v>
      </c>
      <c r="J180" s="140" t="s">
        <v>298</v>
      </c>
      <c r="K180" s="140" t="s">
        <v>303</v>
      </c>
      <c r="L180" s="142">
        <v>2012</v>
      </c>
      <c r="M180" s="140" t="s">
        <v>310</v>
      </c>
      <c r="N180" s="140" t="s">
        <v>300</v>
      </c>
      <c r="O180" s="141" t="s">
        <v>301</v>
      </c>
      <c r="P180" s="140" t="s">
        <v>531</v>
      </c>
      <c r="Q180" s="140"/>
      <c r="R180" s="140" t="s">
        <v>311</v>
      </c>
      <c r="S180" s="140"/>
    </row>
    <row r="181" spans="1:33" customFormat="1" ht="14.5" hidden="1">
      <c r="A181" s="140">
        <v>157</v>
      </c>
      <c r="B181" s="163">
        <v>44682</v>
      </c>
      <c r="C181" s="141">
        <v>45382</v>
      </c>
      <c r="D181" s="163" t="s">
        <v>641</v>
      </c>
      <c r="E181" s="140">
        <v>1</v>
      </c>
      <c r="F181" s="140" t="s">
        <v>289</v>
      </c>
      <c r="G181" s="140" t="s">
        <v>289</v>
      </c>
      <c r="H181" s="140" t="s">
        <v>289</v>
      </c>
      <c r="I181" s="140" t="s">
        <v>289</v>
      </c>
      <c r="J181" s="140" t="s">
        <v>289</v>
      </c>
      <c r="K181" s="140" t="s">
        <v>289</v>
      </c>
      <c r="L181" s="142" t="s">
        <v>289</v>
      </c>
      <c r="M181" s="140" t="s">
        <v>310</v>
      </c>
      <c r="N181" s="140" t="s">
        <v>300</v>
      </c>
      <c r="O181" s="141" t="s">
        <v>301</v>
      </c>
      <c r="P181" s="140" t="s">
        <v>531</v>
      </c>
      <c r="Q181" s="140"/>
      <c r="R181" s="140" t="s">
        <v>406</v>
      </c>
      <c r="S181" s="140"/>
    </row>
    <row r="182" spans="1:33" customFormat="1" ht="14.5">
      <c r="A182" s="140">
        <v>158</v>
      </c>
      <c r="B182" s="163">
        <v>44682</v>
      </c>
      <c r="C182" s="141">
        <v>45382</v>
      </c>
      <c r="D182" s="163" t="s">
        <v>779</v>
      </c>
      <c r="E182" s="140">
        <v>3000</v>
      </c>
      <c r="F182" s="140" t="s">
        <v>442</v>
      </c>
      <c r="G182" s="140" t="s">
        <v>314</v>
      </c>
      <c r="H182" s="140">
        <v>750</v>
      </c>
      <c r="I182" s="140" t="s">
        <v>298</v>
      </c>
      <c r="J182" s="140" t="s">
        <v>298</v>
      </c>
      <c r="K182" s="140" t="s">
        <v>289</v>
      </c>
      <c r="L182" s="142">
        <v>2009</v>
      </c>
      <c r="M182" s="140" t="s">
        <v>310</v>
      </c>
      <c r="N182" s="140" t="s">
        <v>291</v>
      </c>
      <c r="O182" s="141" t="s">
        <v>292</v>
      </c>
      <c r="P182" s="140" t="s">
        <v>293</v>
      </c>
      <c r="Q182" s="140"/>
      <c r="R182" s="140" t="s">
        <v>295</v>
      </c>
      <c r="S182" s="140" t="s">
        <v>562</v>
      </c>
    </row>
    <row r="183" spans="1:33" customFormat="1" ht="14.5">
      <c r="A183" s="140">
        <v>159</v>
      </c>
      <c r="B183" s="163">
        <v>44682</v>
      </c>
      <c r="C183" s="141">
        <v>45382</v>
      </c>
      <c r="D183" s="163" t="s">
        <v>780</v>
      </c>
      <c r="E183" s="140">
        <v>3000</v>
      </c>
      <c r="F183" s="140" t="s">
        <v>462</v>
      </c>
      <c r="G183" s="140" t="s">
        <v>458</v>
      </c>
      <c r="H183" s="140">
        <v>750</v>
      </c>
      <c r="I183" s="140" t="s">
        <v>298</v>
      </c>
      <c r="J183" s="140" t="s">
        <v>303</v>
      </c>
      <c r="K183" s="140" t="s">
        <v>298</v>
      </c>
      <c r="L183" s="142">
        <v>2011</v>
      </c>
      <c r="M183" s="140" t="s">
        <v>310</v>
      </c>
      <c r="N183" s="140" t="s">
        <v>291</v>
      </c>
      <c r="O183" s="141" t="s">
        <v>292</v>
      </c>
      <c r="P183" s="140" t="s">
        <v>293</v>
      </c>
      <c r="Q183" s="140"/>
      <c r="R183" s="140" t="s">
        <v>295</v>
      </c>
      <c r="S183" s="140" t="s">
        <v>563</v>
      </c>
    </row>
    <row r="184" spans="1:33" customFormat="1" ht="14.5" hidden="1">
      <c r="A184" s="140">
        <v>160</v>
      </c>
      <c r="B184" s="163">
        <v>44682</v>
      </c>
      <c r="C184" s="141">
        <v>45382</v>
      </c>
      <c r="D184" s="163" t="s">
        <v>683</v>
      </c>
      <c r="E184" s="140">
        <v>3000</v>
      </c>
      <c r="F184" s="140" t="s">
        <v>289</v>
      </c>
      <c r="G184" s="140" t="s">
        <v>289</v>
      </c>
      <c r="H184" s="140" t="s">
        <v>289</v>
      </c>
      <c r="I184" s="140" t="s">
        <v>298</v>
      </c>
      <c r="J184" s="140" t="s">
        <v>444</v>
      </c>
      <c r="K184" s="140" t="s">
        <v>289</v>
      </c>
      <c r="L184" s="142" t="s">
        <v>289</v>
      </c>
      <c r="M184" s="140" t="s">
        <v>310</v>
      </c>
      <c r="N184" s="140" t="s">
        <v>300</v>
      </c>
      <c r="O184" s="141" t="s">
        <v>301</v>
      </c>
      <c r="P184" s="140" t="s">
        <v>531</v>
      </c>
      <c r="Q184" s="140"/>
      <c r="R184" s="140" t="s">
        <v>295</v>
      </c>
      <c r="S184" s="140"/>
    </row>
    <row r="185" spans="1:33" customFormat="1" ht="14.5" hidden="1">
      <c r="A185" s="140">
        <v>161</v>
      </c>
      <c r="B185" s="163">
        <v>44256</v>
      </c>
      <c r="C185" s="141">
        <v>45382</v>
      </c>
      <c r="D185" s="163" t="s">
        <v>781</v>
      </c>
      <c r="E185" s="140">
        <v>475</v>
      </c>
      <c r="F185" s="140" t="s">
        <v>355</v>
      </c>
      <c r="G185" s="140" t="s">
        <v>334</v>
      </c>
      <c r="H185" s="140" t="s">
        <v>303</v>
      </c>
      <c r="I185" s="140" t="s">
        <v>298</v>
      </c>
      <c r="J185" s="140" t="s">
        <v>303</v>
      </c>
      <c r="K185" s="140" t="s">
        <v>303</v>
      </c>
      <c r="L185" s="142">
        <v>1978</v>
      </c>
      <c r="M185" s="140" t="s">
        <v>290</v>
      </c>
      <c r="N185" s="140" t="s">
        <v>291</v>
      </c>
      <c r="O185" s="141" t="s">
        <v>292</v>
      </c>
      <c r="P185" s="140" t="s">
        <v>293</v>
      </c>
      <c r="Q185" s="140"/>
      <c r="R185" s="140" t="s">
        <v>304</v>
      </c>
      <c r="S185" s="140"/>
    </row>
    <row r="186" spans="1:33" customFormat="1" ht="14.5" hidden="1">
      <c r="A186" s="140">
        <v>162</v>
      </c>
      <c r="B186" s="163">
        <v>44256</v>
      </c>
      <c r="C186" s="141">
        <v>45382</v>
      </c>
      <c r="D186" s="163" t="s">
        <v>782</v>
      </c>
      <c r="E186" s="140">
        <v>350</v>
      </c>
      <c r="F186" s="140" t="s">
        <v>434</v>
      </c>
      <c r="G186" s="140" t="s">
        <v>334</v>
      </c>
      <c r="H186" s="140" t="s">
        <v>303</v>
      </c>
      <c r="I186" s="140" t="s">
        <v>298</v>
      </c>
      <c r="J186" s="140" t="s">
        <v>298</v>
      </c>
      <c r="K186" s="140" t="s">
        <v>303</v>
      </c>
      <c r="L186" s="142">
        <v>2010</v>
      </c>
      <c r="M186" s="140" t="s">
        <v>290</v>
      </c>
      <c r="N186" s="140" t="s">
        <v>300</v>
      </c>
      <c r="O186" s="141" t="s">
        <v>301</v>
      </c>
      <c r="P186" s="140" t="s">
        <v>531</v>
      </c>
      <c r="Q186" s="140"/>
      <c r="R186" s="140" t="s">
        <v>295</v>
      </c>
      <c r="S186" s="140"/>
    </row>
    <row r="187" spans="1:33" customFormat="1" ht="14.5" hidden="1">
      <c r="A187" s="140">
        <v>163</v>
      </c>
      <c r="B187" s="163">
        <v>44256</v>
      </c>
      <c r="C187" s="141">
        <v>45382</v>
      </c>
      <c r="D187" s="163" t="s">
        <v>783</v>
      </c>
      <c r="E187" s="140">
        <v>350</v>
      </c>
      <c r="F187" s="140" t="s">
        <v>357</v>
      </c>
      <c r="G187" s="140" t="s">
        <v>334</v>
      </c>
      <c r="H187" s="140" t="s">
        <v>303</v>
      </c>
      <c r="I187" s="140" t="s">
        <v>298</v>
      </c>
      <c r="J187" s="140" t="s">
        <v>298</v>
      </c>
      <c r="K187" s="140" t="s">
        <v>303</v>
      </c>
      <c r="L187" s="142">
        <v>1983</v>
      </c>
      <c r="M187" s="140" t="s">
        <v>290</v>
      </c>
      <c r="N187" s="140" t="s">
        <v>300</v>
      </c>
      <c r="O187" s="141" t="s">
        <v>301</v>
      </c>
      <c r="P187" s="140" t="s">
        <v>531</v>
      </c>
      <c r="Q187" s="140"/>
      <c r="R187" s="140" t="s">
        <v>295</v>
      </c>
      <c r="S187" s="140"/>
    </row>
    <row r="188" spans="1:33" customFormat="1" ht="14.5" hidden="1">
      <c r="A188" s="140">
        <v>164</v>
      </c>
      <c r="B188" s="163">
        <v>44256</v>
      </c>
      <c r="C188" s="141">
        <v>45382</v>
      </c>
      <c r="D188" s="163" t="s">
        <v>784</v>
      </c>
      <c r="E188" s="140">
        <v>550</v>
      </c>
      <c r="F188" s="140" t="s">
        <v>356</v>
      </c>
      <c r="G188" s="140" t="s">
        <v>334</v>
      </c>
      <c r="H188" s="140" t="s">
        <v>303</v>
      </c>
      <c r="I188" s="140" t="s">
        <v>298</v>
      </c>
      <c r="J188" s="140" t="s">
        <v>298</v>
      </c>
      <c r="K188" s="140" t="s">
        <v>303</v>
      </c>
      <c r="L188" s="142">
        <v>2012</v>
      </c>
      <c r="M188" s="140" t="s">
        <v>290</v>
      </c>
      <c r="N188" s="140" t="s">
        <v>300</v>
      </c>
      <c r="O188" s="141" t="s">
        <v>301</v>
      </c>
      <c r="P188" s="140" t="s">
        <v>531</v>
      </c>
      <c r="Q188" s="140"/>
      <c r="R188" s="140" t="s">
        <v>304</v>
      </c>
      <c r="S188" s="140"/>
    </row>
    <row r="189" spans="1:33" customFormat="1" ht="14.5" hidden="1">
      <c r="A189" s="140">
        <v>165</v>
      </c>
      <c r="B189" s="163">
        <v>44256</v>
      </c>
      <c r="C189" s="141">
        <v>45382</v>
      </c>
      <c r="D189" s="163" t="s">
        <v>785</v>
      </c>
      <c r="E189" s="140">
        <v>750</v>
      </c>
      <c r="F189" s="140" t="s">
        <v>435</v>
      </c>
      <c r="G189" s="140" t="s">
        <v>334</v>
      </c>
      <c r="H189" s="140">
        <v>250</v>
      </c>
      <c r="I189" s="140" t="s">
        <v>298</v>
      </c>
      <c r="J189" s="140" t="s">
        <v>298</v>
      </c>
      <c r="K189" s="140" t="s">
        <v>303</v>
      </c>
      <c r="L189" s="142">
        <v>2008</v>
      </c>
      <c r="M189" s="140" t="s">
        <v>290</v>
      </c>
      <c r="N189" s="140" t="s">
        <v>291</v>
      </c>
      <c r="O189" s="141" t="s">
        <v>292</v>
      </c>
      <c r="P189" s="140" t="s">
        <v>293</v>
      </c>
      <c r="Q189" s="140"/>
      <c r="R189" s="140" t="s">
        <v>295</v>
      </c>
      <c r="S189" s="140" t="s">
        <v>505</v>
      </c>
    </row>
    <row r="190" spans="1:33" customFormat="1" ht="14.5" hidden="1">
      <c r="A190" s="140">
        <v>166</v>
      </c>
      <c r="B190" s="163">
        <v>44256</v>
      </c>
      <c r="C190" s="141">
        <v>45382</v>
      </c>
      <c r="D190" s="163" t="s">
        <v>642</v>
      </c>
      <c r="E190" s="140">
        <v>550</v>
      </c>
      <c r="F190" s="140" t="s">
        <v>436</v>
      </c>
      <c r="G190" s="140" t="s">
        <v>334</v>
      </c>
      <c r="H190" s="140" t="s">
        <v>303</v>
      </c>
      <c r="I190" s="140" t="s">
        <v>298</v>
      </c>
      <c r="J190" s="140" t="s">
        <v>298</v>
      </c>
      <c r="K190" s="140" t="s">
        <v>303</v>
      </c>
      <c r="L190" s="142">
        <v>2008</v>
      </c>
      <c r="M190" s="140" t="s">
        <v>290</v>
      </c>
      <c r="N190" s="140" t="s">
        <v>300</v>
      </c>
      <c r="O190" s="141" t="s">
        <v>301</v>
      </c>
      <c r="P190" s="140" t="s">
        <v>531</v>
      </c>
      <c r="Q190" s="140"/>
      <c r="R190" s="140" t="s">
        <v>295</v>
      </c>
      <c r="S190" s="140"/>
    </row>
    <row r="191" spans="1:33" customFormat="1" ht="14.5" hidden="1">
      <c r="A191" s="140">
        <v>167</v>
      </c>
      <c r="B191" s="163">
        <v>44256</v>
      </c>
      <c r="C191" s="141">
        <v>45382</v>
      </c>
      <c r="D191" s="163" t="e">
        <v>#N/A</v>
      </c>
      <c r="E191" s="140">
        <v>750</v>
      </c>
      <c r="F191" s="140" t="s">
        <v>356</v>
      </c>
      <c r="G191" s="140" t="s">
        <v>334</v>
      </c>
      <c r="H191" s="140" t="s">
        <v>303</v>
      </c>
      <c r="I191" s="140" t="s">
        <v>298</v>
      </c>
      <c r="J191" s="140" t="s">
        <v>303</v>
      </c>
      <c r="K191" s="140" t="s">
        <v>298</v>
      </c>
      <c r="L191" s="142">
        <v>2015</v>
      </c>
      <c r="M191" s="140" t="s">
        <v>290</v>
      </c>
      <c r="N191" s="140" t="s">
        <v>300</v>
      </c>
      <c r="O191" s="141" t="s">
        <v>301</v>
      </c>
      <c r="P191" s="140" t="s">
        <v>531</v>
      </c>
      <c r="Q191" s="140"/>
      <c r="R191" s="140" t="s">
        <v>295</v>
      </c>
      <c r="S191" s="140"/>
    </row>
    <row r="192" spans="1:33" ht="14.5" hidden="1">
      <c r="A192" s="140">
        <v>168</v>
      </c>
      <c r="B192" s="163">
        <v>44256</v>
      </c>
      <c r="C192" s="141">
        <v>45382</v>
      </c>
      <c r="D192" s="163" t="s">
        <v>786</v>
      </c>
      <c r="E192" s="140">
        <v>450</v>
      </c>
      <c r="F192" s="140" t="s">
        <v>296</v>
      </c>
      <c r="G192" s="140" t="s">
        <v>334</v>
      </c>
      <c r="H192" s="140" t="s">
        <v>303</v>
      </c>
      <c r="I192" s="140" t="s">
        <v>298</v>
      </c>
      <c r="J192" s="140" t="s">
        <v>298</v>
      </c>
      <c r="K192" s="140" t="s">
        <v>298</v>
      </c>
      <c r="L192" s="142">
        <v>2014</v>
      </c>
      <c r="M192" s="140" t="s">
        <v>290</v>
      </c>
      <c r="N192" s="140" t="s">
        <v>300</v>
      </c>
      <c r="O192" s="141" t="s">
        <v>301</v>
      </c>
      <c r="P192" s="140" t="s">
        <v>531</v>
      </c>
      <c r="Q192" s="140"/>
      <c r="R192" s="140" t="s">
        <v>295</v>
      </c>
      <c r="S192" s="140"/>
      <c r="T192"/>
      <c r="U192"/>
      <c r="V192"/>
      <c r="W192"/>
      <c r="X192"/>
      <c r="Y192"/>
      <c r="Z192"/>
      <c r="AA192"/>
      <c r="AB192"/>
      <c r="AC192"/>
      <c r="AD192"/>
      <c r="AE192"/>
      <c r="AF192"/>
      <c r="AG192"/>
    </row>
    <row r="193" spans="1:33" ht="14.5" hidden="1">
      <c r="A193" s="140">
        <v>169</v>
      </c>
      <c r="B193" s="163">
        <v>44256</v>
      </c>
      <c r="C193" s="141">
        <v>45382</v>
      </c>
      <c r="D193" s="163" t="s">
        <v>437</v>
      </c>
      <c r="E193" s="140">
        <v>3000</v>
      </c>
      <c r="F193" s="140" t="s">
        <v>438</v>
      </c>
      <c r="G193" s="140" t="s">
        <v>334</v>
      </c>
      <c r="H193" s="140" t="s">
        <v>289</v>
      </c>
      <c r="I193" s="140" t="s">
        <v>289</v>
      </c>
      <c r="J193" s="140" t="s">
        <v>303</v>
      </c>
      <c r="K193" s="140" t="s">
        <v>298</v>
      </c>
      <c r="L193" s="142">
        <v>2009</v>
      </c>
      <c r="M193" s="140" t="s">
        <v>310</v>
      </c>
      <c r="N193" s="140" t="s">
        <v>300</v>
      </c>
      <c r="O193" s="141" t="s">
        <v>301</v>
      </c>
      <c r="P193" s="140" t="s">
        <v>531</v>
      </c>
      <c r="Q193" s="140"/>
      <c r="R193" s="140" t="s">
        <v>304</v>
      </c>
      <c r="S193" s="140"/>
      <c r="T193"/>
      <c r="U193"/>
      <c r="V193"/>
      <c r="W193"/>
      <c r="X193"/>
      <c r="Y193"/>
      <c r="Z193"/>
      <c r="AA193"/>
      <c r="AB193"/>
      <c r="AC193"/>
      <c r="AD193"/>
      <c r="AE193"/>
      <c r="AF193"/>
      <c r="AG193"/>
    </row>
    <row r="194" spans="1:33" ht="14.5" hidden="1">
      <c r="A194" s="140">
        <v>170</v>
      </c>
      <c r="B194" s="163">
        <v>44256</v>
      </c>
      <c r="C194" s="141">
        <v>45382</v>
      </c>
      <c r="D194" s="163" t="s">
        <v>649</v>
      </c>
      <c r="E194" s="140">
        <v>750</v>
      </c>
      <c r="F194" s="140" t="s">
        <v>438</v>
      </c>
      <c r="G194" s="140" t="s">
        <v>334</v>
      </c>
      <c r="H194" s="140" t="s">
        <v>289</v>
      </c>
      <c r="I194" s="140" t="s">
        <v>289</v>
      </c>
      <c r="J194" s="140" t="s">
        <v>303</v>
      </c>
      <c r="K194" s="140" t="s">
        <v>298</v>
      </c>
      <c r="L194" s="142">
        <v>2009</v>
      </c>
      <c r="M194" s="140" t="s">
        <v>310</v>
      </c>
      <c r="N194" s="140" t="s">
        <v>300</v>
      </c>
      <c r="O194" s="141" t="s">
        <v>301</v>
      </c>
      <c r="P194" s="140" t="s">
        <v>531</v>
      </c>
      <c r="Q194" s="140"/>
      <c r="R194" s="140" t="s">
        <v>304</v>
      </c>
      <c r="S194" s="140"/>
      <c r="T194"/>
      <c r="U194"/>
      <c r="V194"/>
      <c r="W194"/>
      <c r="X194"/>
      <c r="Y194"/>
      <c r="Z194"/>
      <c r="AA194"/>
      <c r="AB194"/>
      <c r="AC194"/>
      <c r="AD194"/>
      <c r="AE194"/>
      <c r="AF194"/>
      <c r="AG194"/>
    </row>
    <row r="195" spans="1:33" ht="14.5" hidden="1">
      <c r="A195" s="140">
        <v>171</v>
      </c>
      <c r="B195" s="163">
        <v>44270</v>
      </c>
      <c r="C195" s="141">
        <v>45382</v>
      </c>
      <c r="D195" s="163" t="s">
        <v>684</v>
      </c>
      <c r="E195" s="140">
        <v>550</v>
      </c>
      <c r="F195" s="140" t="s">
        <v>358</v>
      </c>
      <c r="G195" s="140" t="s">
        <v>461</v>
      </c>
      <c r="H195" s="140" t="s">
        <v>359</v>
      </c>
      <c r="I195" s="140" t="s">
        <v>298</v>
      </c>
      <c r="J195" s="140" t="s">
        <v>298</v>
      </c>
      <c r="K195" s="140" t="s">
        <v>327</v>
      </c>
      <c r="L195" s="142">
        <v>2003</v>
      </c>
      <c r="M195" s="140" t="s">
        <v>290</v>
      </c>
      <c r="N195" s="140" t="s">
        <v>291</v>
      </c>
      <c r="O195" s="141" t="s">
        <v>292</v>
      </c>
      <c r="P195" s="140" t="s">
        <v>293</v>
      </c>
      <c r="Q195" s="140"/>
      <c r="R195" s="140" t="s">
        <v>294</v>
      </c>
      <c r="S195" s="140"/>
      <c r="T195"/>
      <c r="U195"/>
      <c r="V195"/>
      <c r="W195"/>
      <c r="X195"/>
      <c r="Y195"/>
      <c r="Z195"/>
      <c r="AA195"/>
      <c r="AB195"/>
      <c r="AC195"/>
      <c r="AD195"/>
      <c r="AE195"/>
      <c r="AF195"/>
      <c r="AG195"/>
    </row>
    <row r="196" spans="1:33" ht="14.5" hidden="1">
      <c r="A196" s="140">
        <v>172</v>
      </c>
      <c r="B196" s="163">
        <v>44270</v>
      </c>
      <c r="C196" s="141">
        <v>45382</v>
      </c>
      <c r="D196" s="163" t="s">
        <v>650</v>
      </c>
      <c r="E196" s="140">
        <v>550</v>
      </c>
      <c r="F196" s="140" t="s">
        <v>358</v>
      </c>
      <c r="G196" s="140" t="s">
        <v>461</v>
      </c>
      <c r="H196" s="140" t="s">
        <v>360</v>
      </c>
      <c r="I196" s="140" t="s">
        <v>298</v>
      </c>
      <c r="J196" s="140" t="s">
        <v>298</v>
      </c>
      <c r="K196" s="140" t="s">
        <v>327</v>
      </c>
      <c r="L196" s="142">
        <v>2006</v>
      </c>
      <c r="M196" s="140" t="s">
        <v>290</v>
      </c>
      <c r="N196" s="140" t="s">
        <v>300</v>
      </c>
      <c r="O196" s="141" t="s">
        <v>301</v>
      </c>
      <c r="P196" s="140" t="s">
        <v>531</v>
      </c>
      <c r="Q196" s="140"/>
      <c r="R196" s="140" t="s">
        <v>450</v>
      </c>
      <c r="S196" s="140" t="s">
        <v>521</v>
      </c>
      <c r="T196"/>
      <c r="U196"/>
      <c r="V196"/>
      <c r="W196"/>
      <c r="X196"/>
      <c r="Y196"/>
      <c r="Z196"/>
      <c r="AA196"/>
      <c r="AB196"/>
      <c r="AC196"/>
      <c r="AD196"/>
      <c r="AE196"/>
      <c r="AF196"/>
      <c r="AG196"/>
    </row>
    <row r="197" spans="1:33" ht="14.5" hidden="1">
      <c r="A197" s="140">
        <v>173</v>
      </c>
      <c r="B197" s="163">
        <v>44270</v>
      </c>
      <c r="C197" s="141">
        <v>45382</v>
      </c>
      <c r="D197" s="163" t="s">
        <v>787</v>
      </c>
      <c r="E197" s="140">
        <v>600</v>
      </c>
      <c r="F197" s="140" t="s">
        <v>358</v>
      </c>
      <c r="G197" s="140" t="s">
        <v>461</v>
      </c>
      <c r="H197" s="140" t="s">
        <v>360</v>
      </c>
      <c r="I197" s="140" t="s">
        <v>298</v>
      </c>
      <c r="J197" s="140" t="s">
        <v>298</v>
      </c>
      <c r="K197" s="140" t="s">
        <v>327</v>
      </c>
      <c r="L197" s="142">
        <v>2009</v>
      </c>
      <c r="M197" s="140" t="s">
        <v>290</v>
      </c>
      <c r="N197" s="140" t="s">
        <v>291</v>
      </c>
      <c r="O197" s="141" t="s">
        <v>292</v>
      </c>
      <c r="P197" s="140" t="s">
        <v>293</v>
      </c>
      <c r="Q197" s="140"/>
      <c r="R197" s="140" t="s">
        <v>294</v>
      </c>
      <c r="S197" s="140"/>
      <c r="T197"/>
      <c r="U197"/>
      <c r="V197"/>
      <c r="W197"/>
      <c r="X197"/>
      <c r="Y197"/>
      <c r="Z197"/>
      <c r="AA197"/>
      <c r="AB197"/>
      <c r="AC197"/>
      <c r="AD197"/>
      <c r="AE197"/>
      <c r="AF197"/>
      <c r="AG197"/>
    </row>
    <row r="198" spans="1:33" ht="12.5" hidden="1">
      <c r="A198" s="140">
        <v>174</v>
      </c>
      <c r="B198" s="163">
        <v>44270</v>
      </c>
      <c r="C198" s="141">
        <v>45382</v>
      </c>
      <c r="D198" s="163" t="s">
        <v>788</v>
      </c>
      <c r="E198" s="140">
        <v>550</v>
      </c>
      <c r="F198" s="140" t="s">
        <v>358</v>
      </c>
      <c r="G198" s="140" t="s">
        <v>461</v>
      </c>
      <c r="H198" s="140" t="s">
        <v>360</v>
      </c>
      <c r="I198" s="140" t="s">
        <v>298</v>
      </c>
      <c r="J198" s="140" t="s">
        <v>298</v>
      </c>
      <c r="K198" s="140" t="s">
        <v>327</v>
      </c>
      <c r="L198" s="142">
        <v>2012</v>
      </c>
      <c r="M198" s="140" t="s">
        <v>290</v>
      </c>
      <c r="N198" s="140" t="s">
        <v>291</v>
      </c>
      <c r="O198" s="141" t="s">
        <v>292</v>
      </c>
      <c r="P198" s="140" t="s">
        <v>293</v>
      </c>
      <c r="Q198" s="140"/>
      <c r="R198" s="140" t="s">
        <v>450</v>
      </c>
      <c r="S198" s="140"/>
    </row>
    <row r="199" spans="1:33" customFormat="1" ht="14.5" hidden="1">
      <c r="A199" s="140">
        <v>175</v>
      </c>
      <c r="B199" s="163">
        <v>44270</v>
      </c>
      <c r="C199" s="141">
        <v>45382</v>
      </c>
      <c r="D199" s="163" t="s">
        <v>789</v>
      </c>
      <c r="E199" s="140">
        <v>550</v>
      </c>
      <c r="F199" s="140" t="s">
        <v>361</v>
      </c>
      <c r="G199" s="140" t="s">
        <v>461</v>
      </c>
      <c r="H199" s="140" t="s">
        <v>360</v>
      </c>
      <c r="I199" s="140" t="s">
        <v>298</v>
      </c>
      <c r="J199" s="140" t="s">
        <v>298</v>
      </c>
      <c r="K199" s="140" t="s">
        <v>362</v>
      </c>
      <c r="L199" s="142">
        <v>2018</v>
      </c>
      <c r="M199" s="140" t="s">
        <v>290</v>
      </c>
      <c r="N199" s="140" t="s">
        <v>291</v>
      </c>
      <c r="O199" s="141" t="s">
        <v>292</v>
      </c>
      <c r="P199" s="140" t="s">
        <v>293</v>
      </c>
      <c r="Q199" s="140"/>
      <c r="R199" s="140" t="s">
        <v>294</v>
      </c>
      <c r="S199" s="140"/>
    </row>
    <row r="200" spans="1:33" customFormat="1" ht="14.5" hidden="1">
      <c r="A200" s="140">
        <v>176</v>
      </c>
      <c r="B200" s="163">
        <v>44652</v>
      </c>
      <c r="C200" s="141">
        <v>45382</v>
      </c>
      <c r="D200" s="163" t="s">
        <v>790</v>
      </c>
      <c r="E200" s="140">
        <v>550</v>
      </c>
      <c r="F200" s="140" t="s">
        <v>363</v>
      </c>
      <c r="G200" s="140" t="s">
        <v>309</v>
      </c>
      <c r="H200" s="140" t="s">
        <v>303</v>
      </c>
      <c r="I200" s="140" t="s">
        <v>298</v>
      </c>
      <c r="J200" s="140" t="s">
        <v>298</v>
      </c>
      <c r="K200" s="140" t="s">
        <v>303</v>
      </c>
      <c r="L200" s="142">
        <v>2007</v>
      </c>
      <c r="M200" s="140" t="s">
        <v>310</v>
      </c>
      <c r="N200" s="140" t="s">
        <v>300</v>
      </c>
      <c r="O200" s="141" t="s">
        <v>301</v>
      </c>
      <c r="P200" s="140" t="s">
        <v>531</v>
      </c>
      <c r="Q200" s="140"/>
      <c r="R200" s="140" t="s">
        <v>444</v>
      </c>
      <c r="S200" s="140"/>
    </row>
    <row r="201" spans="1:33" customFormat="1" ht="14.5">
      <c r="A201" s="140">
        <v>177</v>
      </c>
      <c r="B201" s="163">
        <v>44652</v>
      </c>
      <c r="C201" s="141">
        <v>45382</v>
      </c>
      <c r="D201" s="163" t="s">
        <v>791</v>
      </c>
      <c r="E201" s="140">
        <v>550</v>
      </c>
      <c r="F201" s="140" t="s">
        <v>363</v>
      </c>
      <c r="G201" s="140" t="s">
        <v>309</v>
      </c>
      <c r="H201" s="140" t="s">
        <v>303</v>
      </c>
      <c r="I201" s="140" t="s">
        <v>298</v>
      </c>
      <c r="J201" s="140" t="s">
        <v>298</v>
      </c>
      <c r="K201" s="140" t="s">
        <v>303</v>
      </c>
      <c r="L201" s="142">
        <v>2007</v>
      </c>
      <c r="M201" s="140" t="s">
        <v>310</v>
      </c>
      <c r="N201" s="140" t="s">
        <v>291</v>
      </c>
      <c r="O201" s="141" t="s">
        <v>292</v>
      </c>
      <c r="P201" s="140" t="s">
        <v>293</v>
      </c>
      <c r="Q201" s="140"/>
      <c r="R201" s="140" t="s">
        <v>295</v>
      </c>
      <c r="S201" s="140" t="s">
        <v>522</v>
      </c>
    </row>
    <row r="202" spans="1:33" customFormat="1" ht="14.5" hidden="1">
      <c r="A202" s="140">
        <v>178</v>
      </c>
      <c r="B202" s="163">
        <v>44652</v>
      </c>
      <c r="C202" s="141">
        <v>45382</v>
      </c>
      <c r="D202" s="163" t="s">
        <v>792</v>
      </c>
      <c r="E202" s="140">
        <v>750</v>
      </c>
      <c r="F202" s="140" t="s">
        <v>364</v>
      </c>
      <c r="G202" s="140" t="s">
        <v>309</v>
      </c>
      <c r="H202" s="140" t="s">
        <v>303</v>
      </c>
      <c r="I202" s="140" t="s">
        <v>298</v>
      </c>
      <c r="J202" s="140" t="s">
        <v>303</v>
      </c>
      <c r="K202" s="140" t="s">
        <v>303</v>
      </c>
      <c r="L202" s="142">
        <v>2012</v>
      </c>
      <c r="M202" s="140" t="s">
        <v>444</v>
      </c>
      <c r="N202" s="140" t="s">
        <v>444</v>
      </c>
      <c r="O202" s="141" t="s">
        <v>444</v>
      </c>
      <c r="P202" s="140" t="s">
        <v>444</v>
      </c>
      <c r="Q202" s="140"/>
      <c r="R202" s="140"/>
      <c r="S202" s="140"/>
    </row>
    <row r="203" spans="1:33" customFormat="1" ht="14.5">
      <c r="A203" s="140">
        <v>179</v>
      </c>
      <c r="B203" s="163">
        <v>44652</v>
      </c>
      <c r="C203" s="141">
        <v>45382</v>
      </c>
      <c r="D203" s="163" t="s">
        <v>793</v>
      </c>
      <c r="E203" s="140">
        <v>550</v>
      </c>
      <c r="F203" s="140" t="s">
        <v>365</v>
      </c>
      <c r="G203" s="140" t="s">
        <v>309</v>
      </c>
      <c r="H203" s="140" t="s">
        <v>303</v>
      </c>
      <c r="I203" s="140" t="s">
        <v>298</v>
      </c>
      <c r="J203" s="140" t="s">
        <v>298</v>
      </c>
      <c r="K203" s="140" t="s">
        <v>303</v>
      </c>
      <c r="L203" s="142">
        <v>2007</v>
      </c>
      <c r="M203" s="140" t="s">
        <v>310</v>
      </c>
      <c r="N203" s="140" t="s">
        <v>291</v>
      </c>
      <c r="O203" s="141" t="s">
        <v>292</v>
      </c>
      <c r="P203" s="140" t="s">
        <v>293</v>
      </c>
      <c r="Q203" s="140"/>
      <c r="R203" s="140" t="s">
        <v>305</v>
      </c>
      <c r="S203" s="140" t="s">
        <v>564</v>
      </c>
    </row>
    <row r="204" spans="1:33" customFormat="1" ht="14.5" hidden="1">
      <c r="A204" s="140">
        <v>180</v>
      </c>
      <c r="B204" s="163">
        <v>44652</v>
      </c>
      <c r="C204" s="141">
        <v>45382</v>
      </c>
      <c r="D204" s="163" t="s">
        <v>794</v>
      </c>
      <c r="E204" s="140">
        <v>350</v>
      </c>
      <c r="F204" s="140" t="s">
        <v>366</v>
      </c>
      <c r="G204" s="140" t="s">
        <v>309</v>
      </c>
      <c r="H204" s="140" t="s">
        <v>303</v>
      </c>
      <c r="I204" s="140" t="s">
        <v>298</v>
      </c>
      <c r="J204" s="140" t="s">
        <v>298</v>
      </c>
      <c r="K204" s="140" t="s">
        <v>303</v>
      </c>
      <c r="L204" s="142">
        <v>2007</v>
      </c>
      <c r="M204" s="140" t="s">
        <v>289</v>
      </c>
      <c r="N204" s="140" t="s">
        <v>289</v>
      </c>
      <c r="O204" s="141" t="s">
        <v>289</v>
      </c>
      <c r="P204" s="140" t="s">
        <v>289</v>
      </c>
      <c r="Q204" s="140"/>
      <c r="R204" s="140" t="s">
        <v>289</v>
      </c>
      <c r="S204" s="140"/>
    </row>
    <row r="205" spans="1:33" customFormat="1" ht="14.5" hidden="1">
      <c r="A205" s="140">
        <v>181</v>
      </c>
      <c r="B205" s="163">
        <v>44652</v>
      </c>
      <c r="C205" s="141">
        <v>45382</v>
      </c>
      <c r="D205" s="163" t="s">
        <v>795</v>
      </c>
      <c r="E205" s="140">
        <v>1000</v>
      </c>
      <c r="F205" s="140" t="s">
        <v>367</v>
      </c>
      <c r="G205" s="140" t="s">
        <v>309</v>
      </c>
      <c r="H205" s="140" t="s">
        <v>368</v>
      </c>
      <c r="I205" s="140" t="s">
        <v>298</v>
      </c>
      <c r="J205" s="140" t="s">
        <v>303</v>
      </c>
      <c r="K205" s="140" t="s">
        <v>303</v>
      </c>
      <c r="L205" s="142">
        <v>2012</v>
      </c>
      <c r="M205" s="140" t="s">
        <v>310</v>
      </c>
      <c r="N205" s="140" t="s">
        <v>300</v>
      </c>
      <c r="O205" s="141" t="s">
        <v>301</v>
      </c>
      <c r="P205" s="140" t="s">
        <v>531</v>
      </c>
      <c r="Q205" s="140"/>
      <c r="R205" s="140" t="s">
        <v>311</v>
      </c>
      <c r="S205" s="140"/>
    </row>
    <row r="206" spans="1:33" customFormat="1" ht="14.5" hidden="1">
      <c r="A206" s="140">
        <v>182</v>
      </c>
      <c r="B206" s="163">
        <v>44652</v>
      </c>
      <c r="C206" s="141">
        <v>45382</v>
      </c>
      <c r="D206" s="163" t="s">
        <v>796</v>
      </c>
      <c r="E206" s="140">
        <v>300</v>
      </c>
      <c r="F206" s="140" t="s">
        <v>341</v>
      </c>
      <c r="G206" s="140" t="s">
        <v>309</v>
      </c>
      <c r="H206" s="140" t="s">
        <v>303</v>
      </c>
      <c r="I206" s="140" t="s">
        <v>298</v>
      </c>
      <c r="J206" s="140" t="s">
        <v>303</v>
      </c>
      <c r="K206" s="140" t="s">
        <v>303</v>
      </c>
      <c r="L206" s="142">
        <v>2007</v>
      </c>
      <c r="M206" s="140" t="s">
        <v>310</v>
      </c>
      <c r="N206" s="140" t="s">
        <v>300</v>
      </c>
      <c r="O206" s="141" t="s">
        <v>301</v>
      </c>
      <c r="P206" s="140" t="s">
        <v>531</v>
      </c>
      <c r="Q206" s="140"/>
      <c r="R206" s="140" t="s">
        <v>295</v>
      </c>
      <c r="S206" s="140"/>
    </row>
    <row r="207" spans="1:33" customFormat="1" ht="14.5">
      <c r="A207" s="140">
        <v>183</v>
      </c>
      <c r="B207" s="163">
        <v>44652</v>
      </c>
      <c r="C207" s="141">
        <v>45382</v>
      </c>
      <c r="D207" s="163" t="s">
        <v>797</v>
      </c>
      <c r="E207" s="140">
        <v>550</v>
      </c>
      <c r="F207" s="140" t="s">
        <v>369</v>
      </c>
      <c r="G207" s="140" t="s">
        <v>309</v>
      </c>
      <c r="H207" s="140" t="s">
        <v>303</v>
      </c>
      <c r="I207" s="140" t="s">
        <v>298</v>
      </c>
      <c r="J207" s="140" t="s">
        <v>303</v>
      </c>
      <c r="K207" s="140" t="s">
        <v>303</v>
      </c>
      <c r="L207" s="142">
        <v>2008</v>
      </c>
      <c r="M207" s="140" t="s">
        <v>310</v>
      </c>
      <c r="N207" s="140" t="s">
        <v>291</v>
      </c>
      <c r="O207" s="141" t="s">
        <v>292</v>
      </c>
      <c r="P207" s="140" t="s">
        <v>293</v>
      </c>
      <c r="Q207" s="140"/>
      <c r="R207" s="140" t="s">
        <v>337</v>
      </c>
      <c r="S207" s="140" t="s">
        <v>565</v>
      </c>
    </row>
    <row r="208" spans="1:33" customFormat="1" ht="14.5">
      <c r="A208" s="140">
        <v>184</v>
      </c>
      <c r="B208" s="163">
        <v>44652</v>
      </c>
      <c r="C208" s="141">
        <v>45382</v>
      </c>
      <c r="D208" s="163" t="s">
        <v>798</v>
      </c>
      <c r="E208" s="140">
        <v>550</v>
      </c>
      <c r="F208" s="140" t="s">
        <v>370</v>
      </c>
      <c r="G208" s="140" t="s">
        <v>309</v>
      </c>
      <c r="H208" s="140" t="s">
        <v>303</v>
      </c>
      <c r="I208" s="140" t="s">
        <v>298</v>
      </c>
      <c r="J208" s="140" t="s">
        <v>303</v>
      </c>
      <c r="K208" s="140" t="s">
        <v>303</v>
      </c>
      <c r="L208" s="142">
        <v>2008</v>
      </c>
      <c r="M208" s="140" t="s">
        <v>310</v>
      </c>
      <c r="N208" s="140" t="s">
        <v>291</v>
      </c>
      <c r="O208" s="141" t="s">
        <v>292</v>
      </c>
      <c r="P208" s="140" t="s">
        <v>293</v>
      </c>
      <c r="Q208" s="140"/>
      <c r="R208" s="140" t="s">
        <v>304</v>
      </c>
      <c r="S208" s="140" t="s">
        <v>523</v>
      </c>
    </row>
    <row r="209" spans="1:33" customFormat="1" ht="14.5" hidden="1">
      <c r="A209" s="140">
        <v>185</v>
      </c>
      <c r="B209" s="163">
        <v>44652</v>
      </c>
      <c r="C209" s="141">
        <v>45382</v>
      </c>
      <c r="D209" s="163" t="s">
        <v>799</v>
      </c>
      <c r="E209" s="140">
        <v>1000</v>
      </c>
      <c r="F209" s="140" t="s">
        <v>367</v>
      </c>
      <c r="G209" s="140" t="s">
        <v>309</v>
      </c>
      <c r="H209" s="140" t="s">
        <v>368</v>
      </c>
      <c r="I209" s="140" t="s">
        <v>298</v>
      </c>
      <c r="J209" s="140" t="s">
        <v>303</v>
      </c>
      <c r="K209" s="140" t="s">
        <v>303</v>
      </c>
      <c r="L209" s="142">
        <v>2011</v>
      </c>
      <c r="M209" s="140" t="s">
        <v>290</v>
      </c>
      <c r="N209" s="140" t="s">
        <v>300</v>
      </c>
      <c r="O209" s="141" t="s">
        <v>301</v>
      </c>
      <c r="P209" s="140" t="s">
        <v>531</v>
      </c>
      <c r="Q209" s="140"/>
      <c r="R209" s="140" t="s">
        <v>294</v>
      </c>
      <c r="S209" s="140"/>
    </row>
    <row r="210" spans="1:33" customFormat="1" ht="14.5" hidden="1">
      <c r="A210" s="140">
        <v>186</v>
      </c>
      <c r="B210" s="163">
        <v>44652</v>
      </c>
      <c r="C210" s="141">
        <v>45382</v>
      </c>
      <c r="D210" s="163" t="s">
        <v>800</v>
      </c>
      <c r="E210" s="140">
        <v>550</v>
      </c>
      <c r="F210" s="140" t="s">
        <v>370</v>
      </c>
      <c r="G210" s="140" t="s">
        <v>309</v>
      </c>
      <c r="H210" s="140" t="s">
        <v>303</v>
      </c>
      <c r="I210" s="140" t="s">
        <v>298</v>
      </c>
      <c r="J210" s="140" t="s">
        <v>303</v>
      </c>
      <c r="K210" s="140" t="s">
        <v>303</v>
      </c>
      <c r="L210" s="142">
        <v>2012</v>
      </c>
      <c r="M210" s="140" t="s">
        <v>290</v>
      </c>
      <c r="N210" s="140" t="s">
        <v>300</v>
      </c>
      <c r="O210" s="141" t="s">
        <v>301</v>
      </c>
      <c r="P210" s="140" t="s">
        <v>531</v>
      </c>
      <c r="Q210" s="140"/>
      <c r="R210" s="140" t="s">
        <v>294</v>
      </c>
      <c r="S210" s="140"/>
    </row>
    <row r="211" spans="1:33" customFormat="1" ht="14.5" hidden="1">
      <c r="A211" s="140">
        <v>187</v>
      </c>
      <c r="B211" s="163">
        <v>44652</v>
      </c>
      <c r="C211" s="141">
        <v>45382</v>
      </c>
      <c r="D211" s="163" t="s">
        <v>801</v>
      </c>
      <c r="E211" s="140">
        <v>1000</v>
      </c>
      <c r="F211" s="140" t="s">
        <v>367</v>
      </c>
      <c r="G211" s="140" t="s">
        <v>309</v>
      </c>
      <c r="H211" s="140" t="s">
        <v>371</v>
      </c>
      <c r="I211" s="140" t="s">
        <v>298</v>
      </c>
      <c r="J211" s="140" t="s">
        <v>303</v>
      </c>
      <c r="K211" s="140" t="s">
        <v>303</v>
      </c>
      <c r="L211" s="142">
        <v>2010</v>
      </c>
      <c r="M211" s="140" t="s">
        <v>290</v>
      </c>
      <c r="N211" s="140" t="s">
        <v>300</v>
      </c>
      <c r="O211" s="141" t="s">
        <v>301</v>
      </c>
      <c r="P211" s="140" t="s">
        <v>531</v>
      </c>
      <c r="Q211" s="140"/>
      <c r="R211" s="140" t="s">
        <v>311</v>
      </c>
      <c r="S211" s="140"/>
    </row>
    <row r="212" spans="1:33" customFormat="1" ht="14.5" hidden="1">
      <c r="A212" s="140">
        <v>188</v>
      </c>
      <c r="B212" s="163">
        <v>44652</v>
      </c>
      <c r="C212" s="141">
        <v>45382</v>
      </c>
      <c r="D212" s="163" t="s">
        <v>802</v>
      </c>
      <c r="E212" s="140">
        <v>350</v>
      </c>
      <c r="F212" s="140" t="s">
        <v>372</v>
      </c>
      <c r="G212" s="140" t="s">
        <v>309</v>
      </c>
      <c r="H212" s="140" t="s">
        <v>303</v>
      </c>
      <c r="I212" s="140" t="s">
        <v>298</v>
      </c>
      <c r="J212" s="140" t="s">
        <v>303</v>
      </c>
      <c r="K212" s="140" t="s">
        <v>303</v>
      </c>
      <c r="L212" s="142">
        <v>2011</v>
      </c>
      <c r="M212" s="140" t="s">
        <v>290</v>
      </c>
      <c r="N212" s="140" t="s">
        <v>300</v>
      </c>
      <c r="O212" s="141" t="s">
        <v>301</v>
      </c>
      <c r="P212" s="140" t="s">
        <v>531</v>
      </c>
      <c r="Q212" s="140"/>
      <c r="R212" s="140" t="s">
        <v>311</v>
      </c>
      <c r="S212" s="140"/>
    </row>
    <row r="213" spans="1:33" ht="14.5" hidden="1">
      <c r="A213" s="140">
        <v>189</v>
      </c>
      <c r="B213" s="163">
        <v>44652</v>
      </c>
      <c r="C213" s="141">
        <v>45382</v>
      </c>
      <c r="D213" s="163" t="s">
        <v>803</v>
      </c>
      <c r="E213" s="140">
        <v>550</v>
      </c>
      <c r="F213" s="140" t="s">
        <v>373</v>
      </c>
      <c r="G213" s="140" t="s">
        <v>374</v>
      </c>
      <c r="H213" s="140" t="s">
        <v>375</v>
      </c>
      <c r="I213" s="140" t="s">
        <v>298</v>
      </c>
      <c r="J213" s="140" t="s">
        <v>303</v>
      </c>
      <c r="K213" s="140" t="s">
        <v>303</v>
      </c>
      <c r="L213" s="142">
        <v>2010</v>
      </c>
      <c r="M213" s="140" t="s">
        <v>290</v>
      </c>
      <c r="N213" s="140" t="s">
        <v>300</v>
      </c>
      <c r="O213" s="141" t="s">
        <v>301</v>
      </c>
      <c r="P213" s="140" t="s">
        <v>531</v>
      </c>
      <c r="Q213" s="140"/>
      <c r="R213" s="140" t="s">
        <v>305</v>
      </c>
      <c r="S213" s="140"/>
      <c r="T213"/>
      <c r="U213"/>
      <c r="V213"/>
      <c r="W213"/>
      <c r="X213"/>
      <c r="Y213"/>
      <c r="Z213"/>
      <c r="AA213"/>
      <c r="AB213"/>
    </row>
    <row r="214" spans="1:33" ht="14.5" hidden="1">
      <c r="A214" s="140">
        <v>190</v>
      </c>
      <c r="B214" s="163">
        <v>44652</v>
      </c>
      <c r="C214" s="141">
        <v>45382</v>
      </c>
      <c r="D214" s="163" t="s">
        <v>804</v>
      </c>
      <c r="E214" s="140">
        <v>1500</v>
      </c>
      <c r="F214" s="140" t="s">
        <v>376</v>
      </c>
      <c r="G214" s="140" t="s">
        <v>374</v>
      </c>
      <c r="H214" s="140" t="s">
        <v>377</v>
      </c>
      <c r="I214" s="140" t="s">
        <v>298</v>
      </c>
      <c r="J214" s="140" t="s">
        <v>303</v>
      </c>
      <c r="K214" s="140" t="s">
        <v>303</v>
      </c>
      <c r="L214" s="142">
        <v>2011</v>
      </c>
      <c r="M214" s="140" t="s">
        <v>290</v>
      </c>
      <c r="N214" s="140" t="s">
        <v>300</v>
      </c>
      <c r="O214" s="141" t="s">
        <v>301</v>
      </c>
      <c r="P214" s="140" t="s">
        <v>531</v>
      </c>
      <c r="Q214" s="140"/>
      <c r="R214" s="140" t="s">
        <v>294</v>
      </c>
      <c r="S214" s="140"/>
      <c r="T214"/>
      <c r="U214"/>
      <c r="V214"/>
      <c r="W214"/>
      <c r="X214"/>
      <c r="Y214"/>
      <c r="Z214"/>
      <c r="AA214"/>
      <c r="AB214"/>
      <c r="AC214"/>
      <c r="AD214"/>
      <c r="AE214"/>
      <c r="AF214"/>
      <c r="AG214"/>
    </row>
    <row r="215" spans="1:33" ht="14.5" hidden="1">
      <c r="A215" s="140">
        <v>191</v>
      </c>
      <c r="B215" s="163">
        <v>44652</v>
      </c>
      <c r="C215" s="141">
        <v>45382</v>
      </c>
      <c r="D215" s="163" t="s">
        <v>805</v>
      </c>
      <c r="E215" s="140">
        <v>1000</v>
      </c>
      <c r="F215" s="140" t="s">
        <v>378</v>
      </c>
      <c r="G215" s="140" t="s">
        <v>374</v>
      </c>
      <c r="H215" s="140" t="s">
        <v>379</v>
      </c>
      <c r="I215" s="140" t="s">
        <v>298</v>
      </c>
      <c r="J215" s="140" t="s">
        <v>303</v>
      </c>
      <c r="K215" s="140" t="s">
        <v>303</v>
      </c>
      <c r="L215" s="142">
        <v>2012</v>
      </c>
      <c r="M215" s="140" t="s">
        <v>290</v>
      </c>
      <c r="N215" s="140" t="s">
        <v>300</v>
      </c>
      <c r="O215" s="141" t="s">
        <v>301</v>
      </c>
      <c r="P215" s="140" t="s">
        <v>531</v>
      </c>
      <c r="Q215" s="140"/>
      <c r="R215" s="140" t="s">
        <v>304</v>
      </c>
      <c r="S215" s="140"/>
      <c r="T215"/>
      <c r="U215"/>
      <c r="V215"/>
      <c r="W215"/>
      <c r="X215"/>
      <c r="Y215"/>
      <c r="Z215"/>
      <c r="AA215"/>
      <c r="AB215"/>
      <c r="AC215"/>
      <c r="AD215"/>
      <c r="AE215"/>
      <c r="AF215"/>
      <c r="AG215"/>
    </row>
    <row r="216" spans="1:33" ht="14.5">
      <c r="A216" s="140">
        <v>192</v>
      </c>
      <c r="B216" s="163">
        <v>44652</v>
      </c>
      <c r="C216" s="141">
        <v>45382</v>
      </c>
      <c r="D216" s="163" t="s">
        <v>806</v>
      </c>
      <c r="E216" s="140">
        <v>1000</v>
      </c>
      <c r="F216" s="140" t="s">
        <v>380</v>
      </c>
      <c r="G216" s="140" t="s">
        <v>309</v>
      </c>
      <c r="H216" s="140" t="s">
        <v>371</v>
      </c>
      <c r="I216" s="140" t="s">
        <v>298</v>
      </c>
      <c r="J216" s="140" t="s">
        <v>303</v>
      </c>
      <c r="K216" s="140" t="s">
        <v>303</v>
      </c>
      <c r="L216" s="142">
        <v>2011</v>
      </c>
      <c r="M216" s="140" t="s">
        <v>310</v>
      </c>
      <c r="N216" s="140" t="s">
        <v>291</v>
      </c>
      <c r="O216" s="141" t="s">
        <v>292</v>
      </c>
      <c r="P216" s="140" t="s">
        <v>293</v>
      </c>
      <c r="Q216" s="140"/>
      <c r="R216" s="140" t="s">
        <v>304</v>
      </c>
      <c r="S216" s="140" t="s">
        <v>552</v>
      </c>
      <c r="T216"/>
      <c r="U216"/>
      <c r="V216"/>
      <c r="W216"/>
      <c r="X216"/>
      <c r="Y216"/>
      <c r="Z216"/>
      <c r="AA216"/>
      <c r="AB216"/>
      <c r="AC216"/>
      <c r="AD216"/>
      <c r="AE216"/>
      <c r="AF216"/>
      <c r="AG216"/>
    </row>
    <row r="217" spans="1:33" ht="14.5" hidden="1">
      <c r="A217" s="140">
        <v>193</v>
      </c>
      <c r="B217" s="163">
        <v>44652</v>
      </c>
      <c r="C217" s="141">
        <v>45382</v>
      </c>
      <c r="D217" s="163" t="s">
        <v>807</v>
      </c>
      <c r="E217" s="140">
        <v>350</v>
      </c>
      <c r="F217" s="140" t="s">
        <v>297</v>
      </c>
      <c r="G217" s="140" t="s">
        <v>309</v>
      </c>
      <c r="H217" s="140" t="s">
        <v>303</v>
      </c>
      <c r="I217" s="140" t="s">
        <v>298</v>
      </c>
      <c r="J217" s="140" t="s">
        <v>303</v>
      </c>
      <c r="K217" s="140" t="s">
        <v>303</v>
      </c>
      <c r="L217" s="142">
        <v>2010</v>
      </c>
      <c r="M217" s="140" t="s">
        <v>290</v>
      </c>
      <c r="N217" s="140" t="s">
        <v>300</v>
      </c>
      <c r="O217" s="141" t="s">
        <v>301</v>
      </c>
      <c r="P217" s="140" t="s">
        <v>531</v>
      </c>
      <c r="Q217" s="140"/>
      <c r="R217" s="140" t="s">
        <v>304</v>
      </c>
      <c r="S217" s="140"/>
      <c r="T217"/>
      <c r="U217"/>
      <c r="V217"/>
      <c r="W217"/>
      <c r="X217"/>
      <c r="Y217"/>
      <c r="Z217"/>
      <c r="AA217"/>
      <c r="AB217"/>
      <c r="AC217"/>
      <c r="AD217"/>
      <c r="AE217"/>
      <c r="AF217"/>
      <c r="AG217"/>
    </row>
    <row r="218" spans="1:33" ht="12.5" hidden="1">
      <c r="A218" s="140">
        <v>194</v>
      </c>
      <c r="B218" s="163">
        <v>44652</v>
      </c>
      <c r="C218" s="141">
        <v>45382</v>
      </c>
      <c r="D218" s="163" t="s">
        <v>808</v>
      </c>
      <c r="E218" s="140">
        <v>1000</v>
      </c>
      <c r="F218" s="140" t="s">
        <v>378</v>
      </c>
      <c r="G218" s="140" t="s">
        <v>374</v>
      </c>
      <c r="H218" s="140" t="s">
        <v>379</v>
      </c>
      <c r="I218" s="140" t="s">
        <v>298</v>
      </c>
      <c r="J218" s="140" t="s">
        <v>303</v>
      </c>
      <c r="K218" s="140" t="s">
        <v>303</v>
      </c>
      <c r="L218" s="142">
        <v>2013</v>
      </c>
      <c r="M218" s="140" t="s">
        <v>290</v>
      </c>
      <c r="N218" s="140" t="s">
        <v>300</v>
      </c>
      <c r="O218" s="141" t="s">
        <v>301</v>
      </c>
      <c r="P218" s="140" t="s">
        <v>531</v>
      </c>
      <c r="Q218" s="140"/>
      <c r="R218" s="140" t="s">
        <v>305</v>
      </c>
      <c r="S218" s="140"/>
    </row>
    <row r="219" spans="1:33" ht="12.5" hidden="1">
      <c r="A219" s="140">
        <v>195</v>
      </c>
      <c r="B219" s="163">
        <v>44652</v>
      </c>
      <c r="C219" s="141">
        <v>45382</v>
      </c>
      <c r="D219" s="163" t="s">
        <v>809</v>
      </c>
      <c r="E219" s="140">
        <v>1500</v>
      </c>
      <c r="F219" s="140" t="s">
        <v>381</v>
      </c>
      <c r="G219" s="140" t="s">
        <v>314</v>
      </c>
      <c r="H219" s="140" t="s">
        <v>382</v>
      </c>
      <c r="I219" s="140" t="s">
        <v>298</v>
      </c>
      <c r="J219" s="140" t="s">
        <v>303</v>
      </c>
      <c r="K219" s="140" t="s">
        <v>303</v>
      </c>
      <c r="L219" s="142">
        <v>2008</v>
      </c>
      <c r="M219" s="140" t="s">
        <v>290</v>
      </c>
      <c r="N219" s="140" t="s">
        <v>300</v>
      </c>
      <c r="O219" s="141" t="s">
        <v>301</v>
      </c>
      <c r="P219" s="140" t="s">
        <v>531</v>
      </c>
      <c r="Q219" s="140"/>
      <c r="R219" s="140" t="s">
        <v>311</v>
      </c>
      <c r="S219" s="140"/>
    </row>
    <row r="220" spans="1:33" ht="12.5" hidden="1">
      <c r="A220" s="140">
        <v>196</v>
      </c>
      <c r="B220" s="163">
        <v>44652</v>
      </c>
      <c r="C220" s="141">
        <v>45382</v>
      </c>
      <c r="D220" s="163" t="s">
        <v>810</v>
      </c>
      <c r="E220" s="140">
        <v>1500</v>
      </c>
      <c r="F220" s="140" t="s">
        <v>383</v>
      </c>
      <c r="G220" s="140" t="s">
        <v>458</v>
      </c>
      <c r="H220" s="140" t="s">
        <v>382</v>
      </c>
      <c r="I220" s="140" t="s">
        <v>298</v>
      </c>
      <c r="J220" s="140" t="s">
        <v>303</v>
      </c>
      <c r="K220" s="140" t="s">
        <v>303</v>
      </c>
      <c r="L220" s="142">
        <v>2009</v>
      </c>
      <c r="M220" s="140" t="s">
        <v>290</v>
      </c>
      <c r="N220" s="140" t="s">
        <v>300</v>
      </c>
      <c r="O220" s="141" t="s">
        <v>301</v>
      </c>
      <c r="P220" s="140" t="s">
        <v>531</v>
      </c>
      <c r="Q220" s="140"/>
      <c r="R220" s="140" t="s">
        <v>294</v>
      </c>
      <c r="S220" s="140"/>
    </row>
    <row r="221" spans="1:33" ht="12.5" hidden="1">
      <c r="A221" s="140">
        <v>197</v>
      </c>
      <c r="B221" s="163">
        <v>44682</v>
      </c>
      <c r="C221" s="141">
        <v>45382</v>
      </c>
      <c r="D221" s="163" t="s">
        <v>811</v>
      </c>
      <c r="E221" s="140">
        <v>1500</v>
      </c>
      <c r="F221" s="140" t="s">
        <v>313</v>
      </c>
      <c r="G221" s="140" t="s">
        <v>317</v>
      </c>
      <c r="H221" s="140">
        <v>500</v>
      </c>
      <c r="I221" s="140" t="s">
        <v>298</v>
      </c>
      <c r="J221" s="140" t="s">
        <v>289</v>
      </c>
      <c r="K221" s="140" t="s">
        <v>303</v>
      </c>
      <c r="L221" s="142">
        <v>2005</v>
      </c>
      <c r="M221" s="140" t="s">
        <v>310</v>
      </c>
      <c r="N221" s="140" t="s">
        <v>300</v>
      </c>
      <c r="O221" s="141" t="s">
        <v>301</v>
      </c>
      <c r="P221" s="140" t="s">
        <v>531</v>
      </c>
      <c r="Q221" s="140"/>
      <c r="R221" s="140" t="s">
        <v>304</v>
      </c>
      <c r="S221" s="140"/>
    </row>
    <row r="222" spans="1:33" customFormat="1" ht="14.5">
      <c r="A222" s="140">
        <v>198</v>
      </c>
      <c r="B222" s="163">
        <v>44682</v>
      </c>
      <c r="C222" s="141">
        <v>45382</v>
      </c>
      <c r="D222" s="163" t="s">
        <v>812</v>
      </c>
      <c r="E222" s="140">
        <v>1500</v>
      </c>
      <c r="F222" s="140" t="s">
        <v>313</v>
      </c>
      <c r="G222" s="140" t="s">
        <v>317</v>
      </c>
      <c r="H222" s="140">
        <v>500</v>
      </c>
      <c r="I222" s="140" t="s">
        <v>298</v>
      </c>
      <c r="J222" s="140" t="s">
        <v>289</v>
      </c>
      <c r="K222" s="140" t="s">
        <v>303</v>
      </c>
      <c r="L222" s="142">
        <v>2007</v>
      </c>
      <c r="M222" s="140" t="s">
        <v>310</v>
      </c>
      <c r="N222" s="140" t="s">
        <v>291</v>
      </c>
      <c r="O222" s="141" t="s">
        <v>292</v>
      </c>
      <c r="P222" s="140" t="s">
        <v>293</v>
      </c>
      <c r="Q222" s="140"/>
      <c r="R222" s="140" t="s">
        <v>295</v>
      </c>
      <c r="S222" s="140" t="s">
        <v>524</v>
      </c>
    </row>
    <row r="223" spans="1:33" customFormat="1" ht="14.5" hidden="1">
      <c r="A223" s="140">
        <v>199</v>
      </c>
      <c r="B223" s="163">
        <v>44682</v>
      </c>
      <c r="C223" s="141">
        <v>45382</v>
      </c>
      <c r="D223" s="163" t="s">
        <v>813</v>
      </c>
      <c r="E223" s="140">
        <v>1500</v>
      </c>
      <c r="F223" s="140" t="s">
        <v>313</v>
      </c>
      <c r="G223" s="140" t="s">
        <v>317</v>
      </c>
      <c r="H223" s="140">
        <v>500</v>
      </c>
      <c r="I223" s="140" t="s">
        <v>298</v>
      </c>
      <c r="J223" s="140" t="s">
        <v>289</v>
      </c>
      <c r="K223" s="140" t="s">
        <v>303</v>
      </c>
      <c r="L223" s="142">
        <v>2007</v>
      </c>
      <c r="M223" s="140" t="s">
        <v>310</v>
      </c>
      <c r="N223" s="140" t="s">
        <v>300</v>
      </c>
      <c r="O223" s="141" t="s">
        <v>301</v>
      </c>
      <c r="P223" s="140" t="s">
        <v>531</v>
      </c>
      <c r="Q223" s="140"/>
      <c r="R223" s="140" t="s">
        <v>331</v>
      </c>
      <c r="S223" s="140" t="s">
        <v>566</v>
      </c>
    </row>
    <row r="224" spans="1:33" customFormat="1" ht="14.5" hidden="1">
      <c r="A224" s="140">
        <v>200</v>
      </c>
      <c r="B224" s="163">
        <v>44682</v>
      </c>
      <c r="C224" s="141">
        <v>45382</v>
      </c>
      <c r="D224" s="163" t="s">
        <v>814</v>
      </c>
      <c r="E224" s="140">
        <v>1500</v>
      </c>
      <c r="F224" s="140" t="s">
        <v>313</v>
      </c>
      <c r="G224" s="140" t="s">
        <v>317</v>
      </c>
      <c r="H224" s="140">
        <v>500</v>
      </c>
      <c r="I224" s="140" t="s">
        <v>298</v>
      </c>
      <c r="J224" s="140" t="s">
        <v>289</v>
      </c>
      <c r="K224" s="140" t="s">
        <v>303</v>
      </c>
      <c r="L224" s="142">
        <v>2005</v>
      </c>
      <c r="M224" s="140" t="s">
        <v>310</v>
      </c>
      <c r="N224" s="140" t="s">
        <v>300</v>
      </c>
      <c r="O224" s="141" t="s">
        <v>301</v>
      </c>
      <c r="P224" s="140" t="s">
        <v>531</v>
      </c>
      <c r="Q224" s="140"/>
      <c r="R224" s="140" t="s">
        <v>331</v>
      </c>
      <c r="S224" s="140" t="s">
        <v>566</v>
      </c>
    </row>
    <row r="225" spans="1:19" customFormat="1" ht="14.5" hidden="1">
      <c r="A225" s="140">
        <v>201</v>
      </c>
      <c r="B225" s="163">
        <v>44682</v>
      </c>
      <c r="C225" s="141">
        <v>45382</v>
      </c>
      <c r="D225" s="163" t="s">
        <v>815</v>
      </c>
      <c r="E225" s="140">
        <v>1500</v>
      </c>
      <c r="F225" s="140" t="s">
        <v>313</v>
      </c>
      <c r="G225" s="140" t="s">
        <v>317</v>
      </c>
      <c r="H225" s="140">
        <v>500</v>
      </c>
      <c r="I225" s="140" t="s">
        <v>298</v>
      </c>
      <c r="J225" s="140" t="s">
        <v>289</v>
      </c>
      <c r="K225" s="140" t="s">
        <v>298</v>
      </c>
      <c r="L225" s="142">
        <v>2009</v>
      </c>
      <c r="M225" s="140" t="s">
        <v>310</v>
      </c>
      <c r="N225" s="140" t="s">
        <v>300</v>
      </c>
      <c r="O225" s="141" t="s">
        <v>301</v>
      </c>
      <c r="P225" s="140" t="s">
        <v>531</v>
      </c>
      <c r="Q225" s="140"/>
      <c r="R225" s="140" t="s">
        <v>295</v>
      </c>
      <c r="S225" s="140"/>
    </row>
    <row r="226" spans="1:19" customFormat="1" ht="14.5" hidden="1">
      <c r="A226" s="140">
        <v>202</v>
      </c>
      <c r="B226" s="163">
        <v>44682</v>
      </c>
      <c r="C226" s="141">
        <v>45382</v>
      </c>
      <c r="D226" s="163" t="s">
        <v>816</v>
      </c>
      <c r="E226" s="140">
        <v>1500</v>
      </c>
      <c r="F226" s="140" t="s">
        <v>313</v>
      </c>
      <c r="G226" s="140" t="s">
        <v>317</v>
      </c>
      <c r="H226" s="140">
        <v>500</v>
      </c>
      <c r="I226" s="140" t="s">
        <v>298</v>
      </c>
      <c r="J226" s="140" t="s">
        <v>289</v>
      </c>
      <c r="K226" s="140" t="s">
        <v>298</v>
      </c>
      <c r="L226" s="142">
        <v>2009</v>
      </c>
      <c r="M226" s="140" t="s">
        <v>310</v>
      </c>
      <c r="N226" s="140" t="s">
        <v>300</v>
      </c>
      <c r="O226" s="141" t="s">
        <v>301</v>
      </c>
      <c r="P226" s="140" t="s">
        <v>531</v>
      </c>
      <c r="Q226" s="140"/>
      <c r="R226" s="140" t="s">
        <v>331</v>
      </c>
      <c r="S226" s="140"/>
    </row>
    <row r="227" spans="1:19" customFormat="1" ht="14.5" hidden="1">
      <c r="A227" s="140">
        <v>203</v>
      </c>
      <c r="B227" s="163">
        <v>44682</v>
      </c>
      <c r="C227" s="141">
        <v>45382</v>
      </c>
      <c r="D227" s="163" t="s">
        <v>817</v>
      </c>
      <c r="E227" s="140">
        <v>1500</v>
      </c>
      <c r="F227" s="140" t="s">
        <v>313</v>
      </c>
      <c r="G227" s="140" t="s">
        <v>317</v>
      </c>
      <c r="H227" s="140">
        <v>500</v>
      </c>
      <c r="I227" s="140" t="s">
        <v>298</v>
      </c>
      <c r="J227" s="140" t="s">
        <v>289</v>
      </c>
      <c r="K227" s="140" t="s">
        <v>303</v>
      </c>
      <c r="L227" s="142">
        <v>2005</v>
      </c>
      <c r="M227" s="140" t="s">
        <v>310</v>
      </c>
      <c r="N227" s="140" t="s">
        <v>300</v>
      </c>
      <c r="O227" s="141" t="s">
        <v>301</v>
      </c>
      <c r="P227" s="140" t="s">
        <v>531</v>
      </c>
      <c r="Q227" s="140"/>
      <c r="R227" s="140" t="s">
        <v>294</v>
      </c>
      <c r="S227" s="140"/>
    </row>
    <row r="228" spans="1:19" customFormat="1" ht="14.5">
      <c r="A228" s="140">
        <v>204</v>
      </c>
      <c r="B228" s="163">
        <v>44682</v>
      </c>
      <c r="C228" s="141">
        <v>45382</v>
      </c>
      <c r="D228" s="163" t="s">
        <v>818</v>
      </c>
      <c r="E228" s="140">
        <v>1500</v>
      </c>
      <c r="F228" s="140" t="s">
        <v>313</v>
      </c>
      <c r="G228" s="140" t="s">
        <v>317</v>
      </c>
      <c r="H228" s="140">
        <v>500</v>
      </c>
      <c r="I228" s="140" t="s">
        <v>298</v>
      </c>
      <c r="J228" s="140" t="s">
        <v>289</v>
      </c>
      <c r="K228" s="140" t="s">
        <v>303</v>
      </c>
      <c r="L228" s="142">
        <v>2007</v>
      </c>
      <c r="M228" s="140" t="s">
        <v>310</v>
      </c>
      <c r="N228" s="140" t="s">
        <v>291</v>
      </c>
      <c r="O228" s="141" t="s">
        <v>292</v>
      </c>
      <c r="P228" s="140" t="s">
        <v>293</v>
      </c>
      <c r="Q228" s="140"/>
      <c r="R228" s="140" t="s">
        <v>332</v>
      </c>
      <c r="S228" s="140" t="s">
        <v>525</v>
      </c>
    </row>
    <row r="229" spans="1:19" customFormat="1" ht="14.5" hidden="1">
      <c r="A229" s="140">
        <v>205</v>
      </c>
      <c r="B229" s="163">
        <v>44683</v>
      </c>
      <c r="C229" s="141">
        <v>45382</v>
      </c>
      <c r="D229" s="163" t="s">
        <v>819</v>
      </c>
      <c r="E229" s="140">
        <v>550</v>
      </c>
      <c r="F229" s="140" t="s">
        <v>384</v>
      </c>
      <c r="G229" s="140" t="s">
        <v>463</v>
      </c>
      <c r="H229" s="140" t="s">
        <v>303</v>
      </c>
      <c r="I229" s="140" t="s">
        <v>298</v>
      </c>
      <c r="J229" s="140" t="s">
        <v>298</v>
      </c>
      <c r="K229" s="140" t="s">
        <v>303</v>
      </c>
      <c r="L229" s="142">
        <v>2008</v>
      </c>
      <c r="M229" s="140" t="s">
        <v>290</v>
      </c>
      <c r="N229" s="140" t="s">
        <v>300</v>
      </c>
      <c r="O229" s="141" t="s">
        <v>301</v>
      </c>
      <c r="P229" s="140" t="s">
        <v>531</v>
      </c>
      <c r="Q229" s="140"/>
      <c r="R229" s="140" t="s">
        <v>295</v>
      </c>
      <c r="S229" s="140"/>
    </row>
    <row r="230" spans="1:19" customFormat="1" ht="14.5" hidden="1">
      <c r="A230" s="140">
        <v>206</v>
      </c>
      <c r="B230" s="163">
        <v>44683</v>
      </c>
      <c r="C230" s="141">
        <v>45382</v>
      </c>
      <c r="D230" s="163" t="s">
        <v>820</v>
      </c>
      <c r="E230" s="140">
        <v>750</v>
      </c>
      <c r="F230" s="140" t="s">
        <v>306</v>
      </c>
      <c r="G230" s="140" t="s">
        <v>463</v>
      </c>
      <c r="H230" s="140" t="s">
        <v>303</v>
      </c>
      <c r="I230" s="140" t="s">
        <v>298</v>
      </c>
      <c r="J230" s="140" t="s">
        <v>303</v>
      </c>
      <c r="K230" s="140" t="s">
        <v>303</v>
      </c>
      <c r="L230" s="142">
        <v>2012</v>
      </c>
      <c r="M230" s="140" t="s">
        <v>310</v>
      </c>
      <c r="N230" s="140" t="s">
        <v>300</v>
      </c>
      <c r="O230" s="141" t="s">
        <v>301</v>
      </c>
      <c r="P230" s="140" t="s">
        <v>531</v>
      </c>
      <c r="Q230" s="140"/>
      <c r="R230" s="140" t="s">
        <v>295</v>
      </c>
      <c r="S230" s="140"/>
    </row>
    <row r="231" spans="1:19" customFormat="1" ht="14.5" hidden="1">
      <c r="A231" s="140">
        <v>207</v>
      </c>
      <c r="B231" s="163">
        <v>44683</v>
      </c>
      <c r="C231" s="141">
        <v>45382</v>
      </c>
      <c r="D231" s="163" t="s">
        <v>821</v>
      </c>
      <c r="E231" s="140">
        <v>450</v>
      </c>
      <c r="F231" s="140" t="s">
        <v>385</v>
      </c>
      <c r="G231" s="140" t="s">
        <v>463</v>
      </c>
      <c r="H231" s="140" t="s">
        <v>303</v>
      </c>
      <c r="I231" s="140" t="s">
        <v>298</v>
      </c>
      <c r="J231" s="140" t="s">
        <v>303</v>
      </c>
      <c r="K231" s="140" t="s">
        <v>303</v>
      </c>
      <c r="L231" s="142">
        <v>2015</v>
      </c>
      <c r="M231" s="140" t="s">
        <v>290</v>
      </c>
      <c r="N231" s="140" t="s">
        <v>300</v>
      </c>
      <c r="O231" s="141" t="s">
        <v>301</v>
      </c>
      <c r="P231" s="140" t="s">
        <v>531</v>
      </c>
      <c r="Q231" s="140"/>
      <c r="R231" s="140" t="s">
        <v>299</v>
      </c>
      <c r="S231" s="140"/>
    </row>
    <row r="232" spans="1:19" customFormat="1" ht="14.5" hidden="1">
      <c r="A232" s="140">
        <v>208</v>
      </c>
      <c r="B232" s="163">
        <v>44683</v>
      </c>
      <c r="C232" s="141">
        <v>45382</v>
      </c>
      <c r="D232" s="163" t="s">
        <v>822</v>
      </c>
      <c r="E232" s="140">
        <v>450</v>
      </c>
      <c r="F232" s="140" t="s">
        <v>385</v>
      </c>
      <c r="G232" s="140" t="s">
        <v>463</v>
      </c>
      <c r="H232" s="140" t="s">
        <v>303</v>
      </c>
      <c r="I232" s="140" t="s">
        <v>298</v>
      </c>
      <c r="J232" s="140" t="s">
        <v>303</v>
      </c>
      <c r="K232" s="140" t="s">
        <v>303</v>
      </c>
      <c r="L232" s="142">
        <v>2012</v>
      </c>
      <c r="M232" s="140" t="s">
        <v>290</v>
      </c>
      <c r="N232" s="140" t="s">
        <v>300</v>
      </c>
      <c r="O232" s="141" t="s">
        <v>301</v>
      </c>
      <c r="P232" s="140" t="s">
        <v>531</v>
      </c>
      <c r="Q232" s="140"/>
      <c r="R232" s="140" t="s">
        <v>295</v>
      </c>
      <c r="S232" s="140"/>
    </row>
    <row r="233" spans="1:19" customFormat="1" ht="14.5" hidden="1">
      <c r="A233" s="140">
        <v>209</v>
      </c>
      <c r="B233" s="163">
        <v>44683</v>
      </c>
      <c r="C233" s="141">
        <v>45382</v>
      </c>
      <c r="D233" s="163" t="s">
        <v>823</v>
      </c>
      <c r="E233" s="140">
        <v>450</v>
      </c>
      <c r="F233" s="140" t="s">
        <v>306</v>
      </c>
      <c r="G233" s="140" t="s">
        <v>463</v>
      </c>
      <c r="H233" s="140" t="s">
        <v>303</v>
      </c>
      <c r="I233" s="140" t="s">
        <v>298</v>
      </c>
      <c r="J233" s="140" t="s">
        <v>303</v>
      </c>
      <c r="K233" s="140" t="s">
        <v>303</v>
      </c>
      <c r="L233" s="142">
        <v>2010</v>
      </c>
      <c r="M233" s="140" t="s">
        <v>290</v>
      </c>
      <c r="N233" s="140" t="s">
        <v>300</v>
      </c>
      <c r="O233" s="141" t="s">
        <v>301</v>
      </c>
      <c r="P233" s="140" t="s">
        <v>531</v>
      </c>
      <c r="Q233" s="140"/>
      <c r="R233" s="140" t="s">
        <v>295</v>
      </c>
      <c r="S233" s="140"/>
    </row>
    <row r="234" spans="1:19" customFormat="1" ht="14.5" hidden="1">
      <c r="A234" s="140">
        <v>210</v>
      </c>
      <c r="B234" s="163">
        <v>43922</v>
      </c>
      <c r="C234" s="141">
        <v>45382</v>
      </c>
      <c r="D234" s="163" t="s">
        <v>824</v>
      </c>
      <c r="E234" s="140">
        <v>550</v>
      </c>
      <c r="F234" s="140" t="s">
        <v>355</v>
      </c>
      <c r="G234" s="140" t="s">
        <v>386</v>
      </c>
      <c r="H234" s="140">
        <v>100</v>
      </c>
      <c r="I234" s="140" t="s">
        <v>298</v>
      </c>
      <c r="J234" s="140" t="s">
        <v>298</v>
      </c>
      <c r="K234" s="140" t="s">
        <v>298</v>
      </c>
      <c r="L234" s="142">
        <v>2005</v>
      </c>
      <c r="M234" s="140" t="s">
        <v>290</v>
      </c>
      <c r="N234" s="140" t="s">
        <v>300</v>
      </c>
      <c r="O234" s="141" t="s">
        <v>301</v>
      </c>
      <c r="P234" s="140" t="s">
        <v>531</v>
      </c>
      <c r="Q234" s="140"/>
      <c r="R234" s="140" t="s">
        <v>311</v>
      </c>
      <c r="S234" s="140"/>
    </row>
    <row r="235" spans="1:19" customFormat="1" ht="14.5" hidden="1">
      <c r="A235" s="140">
        <v>211</v>
      </c>
      <c r="B235" s="163">
        <v>43922</v>
      </c>
      <c r="C235" s="141">
        <v>45382</v>
      </c>
      <c r="D235" s="163" t="s">
        <v>825</v>
      </c>
      <c r="E235" s="140">
        <v>600</v>
      </c>
      <c r="F235" s="140" t="s">
        <v>387</v>
      </c>
      <c r="G235" s="140" t="s">
        <v>386</v>
      </c>
      <c r="H235" s="140">
        <v>150</v>
      </c>
      <c r="I235" s="140" t="s">
        <v>298</v>
      </c>
      <c r="J235" s="140" t="s">
        <v>298</v>
      </c>
      <c r="K235" s="140" t="s">
        <v>303</v>
      </c>
      <c r="L235" s="142">
        <v>2009</v>
      </c>
      <c r="M235" s="140" t="s">
        <v>290</v>
      </c>
      <c r="N235" s="140" t="s">
        <v>291</v>
      </c>
      <c r="O235" s="141" t="s">
        <v>292</v>
      </c>
      <c r="P235" s="140" t="s">
        <v>293</v>
      </c>
      <c r="Q235" s="140"/>
      <c r="R235" s="140" t="s">
        <v>305</v>
      </c>
      <c r="S235" s="140" t="s">
        <v>507</v>
      </c>
    </row>
    <row r="236" spans="1:19" customFormat="1" ht="14.5" hidden="1">
      <c r="A236" s="140">
        <v>212</v>
      </c>
      <c r="B236" s="163">
        <v>43922</v>
      </c>
      <c r="C236" s="141">
        <v>45382</v>
      </c>
      <c r="D236" s="163" t="s">
        <v>826</v>
      </c>
      <c r="E236" s="140">
        <v>550</v>
      </c>
      <c r="F236" s="140" t="s">
        <v>308</v>
      </c>
      <c r="G236" s="140" t="s">
        <v>386</v>
      </c>
      <c r="H236" s="140">
        <v>150</v>
      </c>
      <c r="I236" s="140" t="s">
        <v>298</v>
      </c>
      <c r="J236" s="140" t="s">
        <v>298</v>
      </c>
      <c r="K236" s="140" t="s">
        <v>303</v>
      </c>
      <c r="L236" s="142">
        <v>2012</v>
      </c>
      <c r="M236" s="140" t="s">
        <v>290</v>
      </c>
      <c r="N236" s="140" t="s">
        <v>300</v>
      </c>
      <c r="O236" s="141" t="s">
        <v>301</v>
      </c>
      <c r="P236" s="140" t="s">
        <v>531</v>
      </c>
      <c r="Q236" s="140"/>
      <c r="R236" s="140" t="s">
        <v>311</v>
      </c>
      <c r="S236" s="140"/>
    </row>
    <row r="237" spans="1:19" customFormat="1" ht="14.5" hidden="1">
      <c r="A237" s="140">
        <v>213</v>
      </c>
      <c r="B237" s="163">
        <v>43922</v>
      </c>
      <c r="C237" s="141">
        <v>45382</v>
      </c>
      <c r="D237" s="163" t="s">
        <v>827</v>
      </c>
      <c r="E237" s="140">
        <v>350</v>
      </c>
      <c r="F237" s="140" t="s">
        <v>387</v>
      </c>
      <c r="G237" s="140" t="s">
        <v>386</v>
      </c>
      <c r="H237" s="140">
        <v>80</v>
      </c>
      <c r="I237" s="140" t="s">
        <v>298</v>
      </c>
      <c r="J237" s="140" t="s">
        <v>298</v>
      </c>
      <c r="K237" s="140" t="s">
        <v>303</v>
      </c>
      <c r="L237" s="142">
        <v>2012</v>
      </c>
      <c r="M237" s="140" t="s">
        <v>290</v>
      </c>
      <c r="N237" s="140" t="s">
        <v>291</v>
      </c>
      <c r="O237" s="141" t="s">
        <v>292</v>
      </c>
      <c r="P237" s="140" t="s">
        <v>293</v>
      </c>
      <c r="Q237" s="140"/>
      <c r="R237" s="140" t="s">
        <v>353</v>
      </c>
      <c r="S237" s="140" t="s">
        <v>526</v>
      </c>
    </row>
    <row r="238" spans="1:19" customFormat="1" ht="14.5" hidden="1">
      <c r="A238" s="140">
        <v>214</v>
      </c>
      <c r="B238" s="163">
        <v>43922</v>
      </c>
      <c r="C238" s="141">
        <v>45382</v>
      </c>
      <c r="D238" s="163" t="s">
        <v>598</v>
      </c>
      <c r="E238" s="140">
        <v>550</v>
      </c>
      <c r="F238" s="140" t="s">
        <v>388</v>
      </c>
      <c r="G238" s="140" t="s">
        <v>389</v>
      </c>
      <c r="H238" s="140">
        <v>100</v>
      </c>
      <c r="I238" s="140" t="s">
        <v>298</v>
      </c>
      <c r="J238" s="140" t="s">
        <v>390</v>
      </c>
      <c r="K238" s="140" t="s">
        <v>303</v>
      </c>
      <c r="L238" s="142">
        <v>2016</v>
      </c>
      <c r="M238" s="140" t="s">
        <v>290</v>
      </c>
      <c r="N238" s="140" t="s">
        <v>300</v>
      </c>
      <c r="O238" s="141" t="s">
        <v>301</v>
      </c>
      <c r="P238" s="140" t="s">
        <v>531</v>
      </c>
      <c r="Q238" s="140"/>
      <c r="R238" s="140" t="s">
        <v>305</v>
      </c>
      <c r="S238" s="140"/>
    </row>
    <row r="239" spans="1:19" customFormat="1" ht="14.5" hidden="1">
      <c r="A239" s="140">
        <v>215</v>
      </c>
      <c r="B239" s="163">
        <v>43922</v>
      </c>
      <c r="C239" s="141">
        <v>45382</v>
      </c>
      <c r="D239" s="163" t="s">
        <v>828</v>
      </c>
      <c r="E239" s="140">
        <v>550</v>
      </c>
      <c r="F239" s="140" t="s">
        <v>391</v>
      </c>
      <c r="G239" s="140" t="s">
        <v>386</v>
      </c>
      <c r="H239" s="140" t="s">
        <v>464</v>
      </c>
      <c r="I239" s="140" t="s">
        <v>298</v>
      </c>
      <c r="J239" s="140" t="s">
        <v>298</v>
      </c>
      <c r="K239" s="140" t="s">
        <v>303</v>
      </c>
      <c r="L239" s="142">
        <v>2012</v>
      </c>
      <c r="M239" s="140" t="s">
        <v>290</v>
      </c>
      <c r="N239" s="140" t="s">
        <v>291</v>
      </c>
      <c r="O239" s="141" t="s">
        <v>292</v>
      </c>
      <c r="P239" s="140" t="s">
        <v>293</v>
      </c>
      <c r="Q239" s="140"/>
      <c r="R239" s="140" t="s">
        <v>295</v>
      </c>
      <c r="S239" s="140" t="s">
        <v>508</v>
      </c>
    </row>
    <row r="240" spans="1:19" customFormat="1" ht="14.5" hidden="1">
      <c r="A240" s="140">
        <v>216</v>
      </c>
      <c r="B240" s="163">
        <v>43922</v>
      </c>
      <c r="C240" s="141">
        <v>45382</v>
      </c>
      <c r="D240" s="163" t="s">
        <v>829</v>
      </c>
      <c r="E240" s="140">
        <v>450</v>
      </c>
      <c r="F240" s="140" t="s">
        <v>388</v>
      </c>
      <c r="G240" s="140" t="s">
        <v>386</v>
      </c>
      <c r="H240" s="140">
        <v>100</v>
      </c>
      <c r="I240" s="140" t="s">
        <v>298</v>
      </c>
      <c r="J240" s="140" t="s">
        <v>298</v>
      </c>
      <c r="K240" s="140" t="s">
        <v>303</v>
      </c>
      <c r="L240" s="142">
        <v>2019</v>
      </c>
      <c r="M240" s="140" t="s">
        <v>290</v>
      </c>
      <c r="N240" s="140" t="s">
        <v>291</v>
      </c>
      <c r="O240" s="141" t="s">
        <v>292</v>
      </c>
      <c r="P240" s="140" t="s">
        <v>293</v>
      </c>
      <c r="Q240" s="140"/>
      <c r="R240" s="140" t="s">
        <v>311</v>
      </c>
      <c r="S240" s="140" t="s">
        <v>527</v>
      </c>
    </row>
    <row r="241" spans="1:19" ht="12.5" hidden="1">
      <c r="A241" s="140">
        <v>217</v>
      </c>
      <c r="B241" s="163">
        <v>44044</v>
      </c>
      <c r="C241" s="141">
        <v>45382</v>
      </c>
      <c r="D241" s="163" t="s">
        <v>830</v>
      </c>
      <c r="E241" s="140">
        <v>550</v>
      </c>
      <c r="F241" s="140" t="s">
        <v>392</v>
      </c>
      <c r="G241" s="140" t="s">
        <v>465</v>
      </c>
      <c r="H241" s="140">
        <v>300000</v>
      </c>
      <c r="I241" s="140" t="s">
        <v>444</v>
      </c>
      <c r="J241" s="140" t="s">
        <v>303</v>
      </c>
      <c r="K241" s="140">
        <v>2014</v>
      </c>
      <c r="L241" s="142">
        <v>1985</v>
      </c>
      <c r="M241" s="140" t="s">
        <v>444</v>
      </c>
      <c r="N241" s="140" t="s">
        <v>444</v>
      </c>
      <c r="O241" s="141" t="s">
        <v>444</v>
      </c>
      <c r="P241" s="140" t="s">
        <v>444</v>
      </c>
      <c r="Q241" s="140"/>
      <c r="R241" s="140" t="s">
        <v>444</v>
      </c>
      <c r="S241" s="140"/>
    </row>
    <row r="242" spans="1:19" ht="12.5" hidden="1">
      <c r="A242" s="140">
        <v>218</v>
      </c>
      <c r="B242" s="163">
        <v>44044</v>
      </c>
      <c r="C242" s="141">
        <v>45382</v>
      </c>
      <c r="D242" s="163" t="s">
        <v>831</v>
      </c>
      <c r="E242" s="140">
        <v>350</v>
      </c>
      <c r="F242" s="140" t="s">
        <v>393</v>
      </c>
      <c r="G242" s="140" t="s">
        <v>465</v>
      </c>
      <c r="H242" s="140">
        <v>200000</v>
      </c>
      <c r="I242" s="140" t="s">
        <v>444</v>
      </c>
      <c r="J242" s="140" t="s">
        <v>303</v>
      </c>
      <c r="K242" s="140">
        <v>2010</v>
      </c>
      <c r="L242" s="142">
        <v>1985</v>
      </c>
      <c r="M242" s="140" t="s">
        <v>444</v>
      </c>
      <c r="N242" s="140" t="s">
        <v>444</v>
      </c>
      <c r="O242" s="141" t="s">
        <v>444</v>
      </c>
      <c r="P242" s="140" t="s">
        <v>444</v>
      </c>
      <c r="Q242" s="140"/>
      <c r="R242" s="140" t="s">
        <v>444</v>
      </c>
      <c r="S242" s="140"/>
    </row>
    <row r="243" spans="1:19" ht="12.5" hidden="1">
      <c r="A243" s="140">
        <v>219</v>
      </c>
      <c r="B243" s="163">
        <v>44044</v>
      </c>
      <c r="C243" s="141">
        <v>45382</v>
      </c>
      <c r="D243" s="163" t="s">
        <v>832</v>
      </c>
      <c r="E243" s="140">
        <v>450</v>
      </c>
      <c r="F243" s="140" t="s">
        <v>394</v>
      </c>
      <c r="G243" s="140" t="s">
        <v>465</v>
      </c>
      <c r="H243" s="140">
        <v>300000</v>
      </c>
      <c r="I243" s="140" t="s">
        <v>395</v>
      </c>
      <c r="J243" s="140" t="s">
        <v>303</v>
      </c>
      <c r="K243" s="140">
        <v>2010</v>
      </c>
      <c r="L243" s="142">
        <v>1988</v>
      </c>
      <c r="M243" s="140" t="s">
        <v>444</v>
      </c>
      <c r="N243" s="140" t="s">
        <v>444</v>
      </c>
      <c r="O243" s="141" t="s">
        <v>444</v>
      </c>
      <c r="P243" s="140" t="s">
        <v>444</v>
      </c>
      <c r="Q243" s="140"/>
      <c r="R243" s="140" t="s">
        <v>444</v>
      </c>
      <c r="S243" s="140"/>
    </row>
    <row r="244" spans="1:19" ht="12.5" hidden="1">
      <c r="A244" s="140">
        <v>220</v>
      </c>
      <c r="B244" s="163">
        <v>44044</v>
      </c>
      <c r="C244" s="141">
        <v>45382</v>
      </c>
      <c r="D244" s="163" t="s">
        <v>833</v>
      </c>
      <c r="E244" s="140">
        <v>550</v>
      </c>
      <c r="F244" s="140" t="s">
        <v>396</v>
      </c>
      <c r="G244" s="140" t="s">
        <v>465</v>
      </c>
      <c r="H244" s="140">
        <v>300000</v>
      </c>
      <c r="I244" s="140"/>
      <c r="J244" s="140" t="s">
        <v>303</v>
      </c>
      <c r="K244" s="140">
        <v>2010</v>
      </c>
      <c r="L244" s="142">
        <v>1985</v>
      </c>
      <c r="M244" s="140" t="s">
        <v>444</v>
      </c>
      <c r="N244" s="140" t="s">
        <v>444</v>
      </c>
      <c r="O244" s="141" t="s">
        <v>444</v>
      </c>
      <c r="P244" s="140" t="s">
        <v>444</v>
      </c>
      <c r="Q244" s="140"/>
      <c r="R244" s="140" t="s">
        <v>444</v>
      </c>
      <c r="S244" s="140"/>
    </row>
    <row r="245" spans="1:19" ht="12.5" hidden="1">
      <c r="A245" s="140">
        <v>221</v>
      </c>
      <c r="B245" s="163">
        <v>44044</v>
      </c>
      <c r="C245" s="141">
        <v>45382</v>
      </c>
      <c r="D245" s="163" t="s">
        <v>834</v>
      </c>
      <c r="E245" s="140">
        <v>550</v>
      </c>
      <c r="F245" s="140" t="s">
        <v>396</v>
      </c>
      <c r="G245" s="140" t="s">
        <v>465</v>
      </c>
      <c r="H245" s="140">
        <v>300000</v>
      </c>
      <c r="I245" s="140" t="s">
        <v>395</v>
      </c>
      <c r="J245" s="140" t="s">
        <v>303</v>
      </c>
      <c r="K245" s="140">
        <v>2012</v>
      </c>
      <c r="L245" s="142">
        <v>1985</v>
      </c>
      <c r="M245" s="140" t="s">
        <v>444</v>
      </c>
      <c r="N245" s="140" t="s">
        <v>444</v>
      </c>
      <c r="O245" s="141" t="s">
        <v>444</v>
      </c>
      <c r="P245" s="140" t="s">
        <v>444</v>
      </c>
      <c r="Q245" s="140"/>
      <c r="R245" s="140" t="s">
        <v>444</v>
      </c>
      <c r="S245" s="140"/>
    </row>
    <row r="246" spans="1:19" customFormat="1" ht="14.5" hidden="1">
      <c r="A246" s="140">
        <v>222</v>
      </c>
      <c r="B246" s="163">
        <v>44044</v>
      </c>
      <c r="C246" s="141">
        <v>45382</v>
      </c>
      <c r="D246" s="163" t="s">
        <v>835</v>
      </c>
      <c r="E246" s="140">
        <v>350</v>
      </c>
      <c r="F246" s="140" t="s">
        <v>397</v>
      </c>
      <c r="G246" s="140" t="s">
        <v>465</v>
      </c>
      <c r="H246" s="140">
        <v>300000</v>
      </c>
      <c r="I246" s="140"/>
      <c r="J246" s="140" t="s">
        <v>303</v>
      </c>
      <c r="K246" s="140">
        <v>2012</v>
      </c>
      <c r="L246" s="142">
        <v>1985</v>
      </c>
      <c r="M246" s="140" t="s">
        <v>444</v>
      </c>
      <c r="N246" s="140" t="s">
        <v>444</v>
      </c>
      <c r="O246" s="141" t="s">
        <v>444</v>
      </c>
      <c r="P246" s="140" t="s">
        <v>444</v>
      </c>
      <c r="Q246" s="140"/>
      <c r="R246" s="140" t="s">
        <v>444</v>
      </c>
      <c r="S246" s="140"/>
    </row>
    <row r="247" spans="1:19" customFormat="1" ht="14.5" hidden="1">
      <c r="A247" s="140">
        <v>223</v>
      </c>
      <c r="B247" s="163">
        <v>44044</v>
      </c>
      <c r="C247" s="141">
        <v>45382</v>
      </c>
      <c r="D247" s="163" t="s">
        <v>729</v>
      </c>
      <c r="E247" s="140">
        <v>1200</v>
      </c>
      <c r="F247" s="140" t="s">
        <v>475</v>
      </c>
      <c r="G247" s="140" t="s">
        <v>476</v>
      </c>
      <c r="H247" s="140">
        <v>250</v>
      </c>
      <c r="I247" s="140" t="s">
        <v>398</v>
      </c>
      <c r="J247" s="140" t="s">
        <v>303</v>
      </c>
      <c r="K247" s="140" t="s">
        <v>303</v>
      </c>
      <c r="L247" s="142">
        <v>2008</v>
      </c>
      <c r="M247" s="140" t="s">
        <v>310</v>
      </c>
      <c r="N247" s="140" t="s">
        <v>300</v>
      </c>
      <c r="O247" s="141" t="s">
        <v>301</v>
      </c>
      <c r="P247" s="140" t="s">
        <v>531</v>
      </c>
      <c r="Q247" s="140"/>
      <c r="R247" s="140" t="s">
        <v>294</v>
      </c>
      <c r="S247" s="140"/>
    </row>
    <row r="248" spans="1:19" customFormat="1" ht="14.5" hidden="1">
      <c r="A248" s="140">
        <v>224</v>
      </c>
      <c r="B248" s="163">
        <v>44044</v>
      </c>
      <c r="C248" s="141">
        <v>45382</v>
      </c>
      <c r="D248" s="163" t="s">
        <v>836</v>
      </c>
      <c r="E248" s="140">
        <v>450</v>
      </c>
      <c r="F248" s="140" t="s">
        <v>477</v>
      </c>
      <c r="G248" s="140" t="s">
        <v>476</v>
      </c>
      <c r="H248" s="140" t="s">
        <v>289</v>
      </c>
      <c r="I248" s="140" t="s">
        <v>395</v>
      </c>
      <c r="J248" s="140" t="s">
        <v>298</v>
      </c>
      <c r="K248" s="140" t="s">
        <v>303</v>
      </c>
      <c r="L248" s="142">
        <v>2012</v>
      </c>
      <c r="M248" s="140" t="s">
        <v>290</v>
      </c>
      <c r="N248" s="140" t="s">
        <v>291</v>
      </c>
      <c r="O248" s="141" t="s">
        <v>292</v>
      </c>
      <c r="P248" s="140" t="s">
        <v>293</v>
      </c>
      <c r="Q248" s="140"/>
      <c r="R248" s="140" t="s">
        <v>312</v>
      </c>
      <c r="S248" s="140"/>
    </row>
    <row r="249" spans="1:19" customFormat="1" ht="14.5" hidden="1">
      <c r="A249" s="140">
        <v>225</v>
      </c>
      <c r="B249" s="163">
        <v>44044</v>
      </c>
      <c r="C249" s="141">
        <v>45382</v>
      </c>
      <c r="D249" s="163" t="s">
        <v>730</v>
      </c>
      <c r="E249" s="140">
        <v>550</v>
      </c>
      <c r="F249" s="140" t="s">
        <v>478</v>
      </c>
      <c r="G249" s="140" t="s">
        <v>476</v>
      </c>
      <c r="H249" s="140" t="s">
        <v>289</v>
      </c>
      <c r="I249" s="140" t="s">
        <v>395</v>
      </c>
      <c r="J249" s="140" t="s">
        <v>298</v>
      </c>
      <c r="K249" s="140" t="s">
        <v>303</v>
      </c>
      <c r="L249" s="142">
        <v>2012</v>
      </c>
      <c r="M249" s="140" t="s">
        <v>290</v>
      </c>
      <c r="N249" s="140" t="s">
        <v>291</v>
      </c>
      <c r="O249" s="141" t="s">
        <v>292</v>
      </c>
      <c r="P249" s="140" t="s">
        <v>293</v>
      </c>
      <c r="Q249" s="140"/>
      <c r="R249" s="140" t="s">
        <v>312</v>
      </c>
      <c r="S249" s="140"/>
    </row>
    <row r="250" spans="1:19" ht="12.5" hidden="1">
      <c r="A250" s="140">
        <v>226</v>
      </c>
      <c r="B250" s="163">
        <v>44044</v>
      </c>
      <c r="C250" s="141">
        <v>45382</v>
      </c>
      <c r="D250" s="163" t="s">
        <v>837</v>
      </c>
      <c r="E250" s="140">
        <v>550</v>
      </c>
      <c r="F250" s="140" t="s">
        <v>478</v>
      </c>
      <c r="G250" s="140" t="s">
        <v>476</v>
      </c>
      <c r="H250" s="140" t="s">
        <v>289</v>
      </c>
      <c r="I250" s="140" t="s">
        <v>395</v>
      </c>
      <c r="J250" s="140" t="s">
        <v>298</v>
      </c>
      <c r="K250" s="140" t="s">
        <v>303</v>
      </c>
      <c r="L250" s="142">
        <v>2017</v>
      </c>
      <c r="M250" s="140" t="s">
        <v>290</v>
      </c>
      <c r="N250" s="140" t="s">
        <v>300</v>
      </c>
      <c r="O250" s="141" t="s">
        <v>301</v>
      </c>
      <c r="P250" s="140" t="s">
        <v>531</v>
      </c>
      <c r="Q250" s="140"/>
      <c r="R250" s="140" t="s">
        <v>295</v>
      </c>
      <c r="S250" s="140"/>
    </row>
    <row r="251" spans="1:19" ht="12.5" hidden="1">
      <c r="A251" s="140">
        <v>227</v>
      </c>
      <c r="B251" s="163">
        <v>44044</v>
      </c>
      <c r="C251" s="141">
        <v>45382</v>
      </c>
      <c r="D251" s="163" t="s">
        <v>838</v>
      </c>
      <c r="E251" s="140">
        <v>650</v>
      </c>
      <c r="F251" s="140" t="s">
        <v>479</v>
      </c>
      <c r="G251" s="140" t="s">
        <v>476</v>
      </c>
      <c r="H251" s="140" t="s">
        <v>289</v>
      </c>
      <c r="I251" s="140" t="s">
        <v>395</v>
      </c>
      <c r="J251" s="140" t="s">
        <v>298</v>
      </c>
      <c r="K251" s="140" t="s">
        <v>303</v>
      </c>
      <c r="L251" s="142">
        <v>2018</v>
      </c>
      <c r="M251" s="140" t="s">
        <v>290</v>
      </c>
      <c r="N251" s="140" t="s">
        <v>291</v>
      </c>
      <c r="O251" s="141" t="s">
        <v>292</v>
      </c>
      <c r="P251" s="140" t="s">
        <v>293</v>
      </c>
      <c r="Q251" s="140"/>
      <c r="R251" s="140" t="s">
        <v>330</v>
      </c>
      <c r="S251" s="140"/>
    </row>
    <row r="252" spans="1:19" ht="12.5" hidden="1">
      <c r="A252" s="140">
        <v>228</v>
      </c>
      <c r="B252" s="163">
        <v>44044</v>
      </c>
      <c r="C252" s="141">
        <v>45382</v>
      </c>
      <c r="D252" s="163" t="s">
        <v>839</v>
      </c>
      <c r="E252" s="140">
        <v>550</v>
      </c>
      <c r="F252" s="140" t="s">
        <v>478</v>
      </c>
      <c r="G252" s="140" t="s">
        <v>476</v>
      </c>
      <c r="H252" s="140" t="s">
        <v>289</v>
      </c>
      <c r="I252" s="140" t="s">
        <v>395</v>
      </c>
      <c r="J252" s="140" t="s">
        <v>298</v>
      </c>
      <c r="K252" s="140" t="s">
        <v>303</v>
      </c>
      <c r="L252" s="142">
        <v>2017</v>
      </c>
      <c r="M252" s="140" t="s">
        <v>290</v>
      </c>
      <c r="N252" s="140" t="s">
        <v>291</v>
      </c>
      <c r="O252" s="141" t="s">
        <v>292</v>
      </c>
      <c r="P252" s="140" t="s">
        <v>293</v>
      </c>
      <c r="Q252" s="140"/>
      <c r="R252" s="140" t="s">
        <v>304</v>
      </c>
      <c r="S252" s="140" t="s">
        <v>567</v>
      </c>
    </row>
    <row r="253" spans="1:19" ht="12.5" hidden="1">
      <c r="A253" s="140">
        <v>229</v>
      </c>
      <c r="B253" s="163">
        <v>44044</v>
      </c>
      <c r="C253" s="141">
        <v>45382</v>
      </c>
      <c r="D253" s="163" t="s">
        <v>571</v>
      </c>
      <c r="E253" s="140">
        <v>385</v>
      </c>
      <c r="F253" s="140" t="s">
        <v>480</v>
      </c>
      <c r="G253" s="140" t="s">
        <v>476</v>
      </c>
      <c r="H253" s="140" t="s">
        <v>289</v>
      </c>
      <c r="I253" s="140" t="s">
        <v>289</v>
      </c>
      <c r="J253" s="140" t="s">
        <v>298</v>
      </c>
      <c r="K253" s="140" t="s">
        <v>303</v>
      </c>
      <c r="L253" s="142">
        <v>2021</v>
      </c>
      <c r="M253" s="140" t="s">
        <v>290</v>
      </c>
      <c r="N253" s="140" t="s">
        <v>291</v>
      </c>
      <c r="O253" s="141" t="s">
        <v>292</v>
      </c>
      <c r="P253" s="140" t="s">
        <v>293</v>
      </c>
      <c r="Q253" s="140"/>
      <c r="R253" s="140" t="s">
        <v>299</v>
      </c>
      <c r="S253" s="140"/>
    </row>
    <row r="254" spans="1:19" ht="12.5" hidden="1">
      <c r="A254" s="140">
        <v>230</v>
      </c>
      <c r="B254" s="163">
        <v>44044</v>
      </c>
      <c r="C254" s="141">
        <v>45382</v>
      </c>
      <c r="D254" s="163" t="s">
        <v>572</v>
      </c>
      <c r="E254" s="140">
        <v>550</v>
      </c>
      <c r="F254" s="140" t="s">
        <v>478</v>
      </c>
      <c r="G254" s="140" t="s">
        <v>476</v>
      </c>
      <c r="H254" s="140" t="s">
        <v>289</v>
      </c>
      <c r="I254" s="140" t="s">
        <v>395</v>
      </c>
      <c r="J254" s="140" t="s">
        <v>298</v>
      </c>
      <c r="K254" s="140" t="s">
        <v>303</v>
      </c>
      <c r="L254" s="142">
        <v>2022</v>
      </c>
      <c r="M254" s="140" t="s">
        <v>290</v>
      </c>
      <c r="N254" s="140" t="s">
        <v>291</v>
      </c>
      <c r="O254" s="141" t="s">
        <v>292</v>
      </c>
      <c r="P254" s="140" t="s">
        <v>293</v>
      </c>
      <c r="Q254" s="140"/>
      <c r="R254" s="140" t="s">
        <v>304</v>
      </c>
      <c r="S254" s="140"/>
    </row>
    <row r="255" spans="1:19" ht="12.5" hidden="1">
      <c r="A255" s="140">
        <v>231</v>
      </c>
      <c r="B255" s="163">
        <v>44044</v>
      </c>
      <c r="C255" s="141">
        <v>45382</v>
      </c>
      <c r="D255" s="163" t="s">
        <v>573</v>
      </c>
      <c r="E255" s="140">
        <v>550</v>
      </c>
      <c r="F255" s="140" t="s">
        <v>399</v>
      </c>
      <c r="G255" s="140" t="s">
        <v>465</v>
      </c>
      <c r="H255" s="140">
        <v>350000</v>
      </c>
      <c r="I255" s="140" t="s">
        <v>395</v>
      </c>
      <c r="J255" s="140" t="s">
        <v>303</v>
      </c>
      <c r="K255" s="140" t="s">
        <v>303</v>
      </c>
      <c r="L255" s="142">
        <v>2022</v>
      </c>
      <c r="M255" s="140" t="s">
        <v>444</v>
      </c>
      <c r="N255" s="140" t="s">
        <v>400</v>
      </c>
      <c r="O255" s="141" t="s">
        <v>444</v>
      </c>
      <c r="P255" s="140" t="s">
        <v>444</v>
      </c>
      <c r="Q255" s="140"/>
      <c r="R255" s="140" t="s">
        <v>444</v>
      </c>
      <c r="S255" s="140"/>
    </row>
    <row r="256" spans="1:19" ht="12.5" hidden="1">
      <c r="A256" s="140">
        <v>232</v>
      </c>
      <c r="B256" s="163">
        <v>44044</v>
      </c>
      <c r="C256" s="141">
        <v>45382</v>
      </c>
      <c r="D256" s="163" t="s">
        <v>574</v>
      </c>
      <c r="E256" s="140">
        <v>550</v>
      </c>
      <c r="F256" s="140" t="s">
        <v>401</v>
      </c>
      <c r="G256" s="140" t="s">
        <v>289</v>
      </c>
      <c r="H256" s="140" t="s">
        <v>444</v>
      </c>
      <c r="I256" s="140" t="s">
        <v>444</v>
      </c>
      <c r="J256" s="140" t="s">
        <v>303</v>
      </c>
      <c r="K256" s="140" t="s">
        <v>303</v>
      </c>
      <c r="L256" s="142">
        <v>2012</v>
      </c>
      <c r="M256" s="140" t="s">
        <v>444</v>
      </c>
      <c r="N256" s="140" t="s">
        <v>444</v>
      </c>
      <c r="O256" s="141" t="s">
        <v>444</v>
      </c>
      <c r="P256" s="140" t="s">
        <v>444</v>
      </c>
      <c r="Q256" s="140"/>
      <c r="R256" s="140" t="s">
        <v>444</v>
      </c>
      <c r="S256" s="140"/>
    </row>
    <row r="257" spans="1:19" ht="12.5" hidden="1">
      <c r="A257" s="140">
        <v>233</v>
      </c>
      <c r="B257" s="163">
        <v>44044</v>
      </c>
      <c r="C257" s="141">
        <v>45382</v>
      </c>
      <c r="D257" s="163" t="s">
        <v>575</v>
      </c>
      <c r="E257" s="140">
        <v>1</v>
      </c>
      <c r="F257" s="140" t="s">
        <v>289</v>
      </c>
      <c r="G257" s="140" t="s">
        <v>289</v>
      </c>
      <c r="H257" s="140" t="s">
        <v>289</v>
      </c>
      <c r="I257" s="140" t="s">
        <v>289</v>
      </c>
      <c r="J257" s="140" t="s">
        <v>289</v>
      </c>
      <c r="K257" s="140" t="s">
        <v>289</v>
      </c>
      <c r="L257" s="142" t="s">
        <v>289</v>
      </c>
      <c r="M257" s="140" t="s">
        <v>289</v>
      </c>
      <c r="N257" s="140" t="s">
        <v>289</v>
      </c>
      <c r="O257" s="141" t="s">
        <v>289</v>
      </c>
      <c r="P257" s="140" t="s">
        <v>289</v>
      </c>
      <c r="Q257" s="140"/>
      <c r="R257" s="140" t="s">
        <v>444</v>
      </c>
      <c r="S257" s="140"/>
    </row>
    <row r="258" spans="1:19" ht="12.5" hidden="1">
      <c r="A258" s="140">
        <v>234</v>
      </c>
      <c r="B258" s="163">
        <v>44044</v>
      </c>
      <c r="C258" s="141">
        <v>45382</v>
      </c>
      <c r="D258" s="163" t="s">
        <v>576</v>
      </c>
      <c r="E258" s="140">
        <v>500</v>
      </c>
      <c r="F258" s="140" t="s">
        <v>401</v>
      </c>
      <c r="G258" s="140" t="s">
        <v>289</v>
      </c>
      <c r="H258" s="140" t="s">
        <v>444</v>
      </c>
      <c r="I258" s="140" t="s">
        <v>444</v>
      </c>
      <c r="J258" s="140" t="s">
        <v>303</v>
      </c>
      <c r="K258" s="140" t="s">
        <v>303</v>
      </c>
      <c r="L258" s="142">
        <v>2012</v>
      </c>
      <c r="M258" s="140" t="s">
        <v>444</v>
      </c>
      <c r="N258" s="140" t="s">
        <v>444</v>
      </c>
      <c r="O258" s="141" t="s">
        <v>444</v>
      </c>
      <c r="P258" s="140" t="s">
        <v>444</v>
      </c>
      <c r="Q258" s="140"/>
      <c r="R258" s="140" t="s">
        <v>444</v>
      </c>
      <c r="S258" s="140"/>
    </row>
    <row r="259" spans="1:19" ht="12.5" hidden="1">
      <c r="A259" s="140">
        <v>235</v>
      </c>
      <c r="B259" s="163">
        <v>44044</v>
      </c>
      <c r="C259" s="141">
        <v>45382</v>
      </c>
      <c r="D259" s="163" t="s">
        <v>577</v>
      </c>
      <c r="E259" s="140">
        <v>1</v>
      </c>
      <c r="F259" s="140" t="s">
        <v>289</v>
      </c>
      <c r="G259" s="140" t="s">
        <v>289</v>
      </c>
      <c r="H259" s="140" t="s">
        <v>289</v>
      </c>
      <c r="I259" s="140" t="s">
        <v>289</v>
      </c>
      <c r="J259" s="140" t="s">
        <v>289</v>
      </c>
      <c r="K259" s="140" t="s">
        <v>289</v>
      </c>
      <c r="L259" s="142" t="s">
        <v>289</v>
      </c>
      <c r="M259" s="140" t="s">
        <v>289</v>
      </c>
      <c r="N259" s="140" t="s">
        <v>289</v>
      </c>
      <c r="O259" s="141" t="s">
        <v>289</v>
      </c>
      <c r="P259" s="140" t="s">
        <v>289</v>
      </c>
      <c r="Q259" s="140"/>
      <c r="R259" s="140" t="s">
        <v>444</v>
      </c>
      <c r="S259" s="140"/>
    </row>
    <row r="260" spans="1:19" ht="12.5" hidden="1">
      <c r="A260" s="140">
        <v>236</v>
      </c>
      <c r="B260" s="163">
        <v>44045</v>
      </c>
      <c r="C260" s="141">
        <v>45382</v>
      </c>
      <c r="D260" s="163" t="s">
        <v>578</v>
      </c>
      <c r="E260" s="140">
        <v>1</v>
      </c>
      <c r="F260" s="140" t="s">
        <v>289</v>
      </c>
      <c r="G260" s="140" t="s">
        <v>289</v>
      </c>
      <c r="H260" s="140" t="s">
        <v>289</v>
      </c>
      <c r="I260" s="140" t="s">
        <v>289</v>
      </c>
      <c r="J260" s="140" t="s">
        <v>289</v>
      </c>
      <c r="K260" s="140" t="s">
        <v>289</v>
      </c>
      <c r="L260" s="142" t="s">
        <v>289</v>
      </c>
      <c r="M260" s="140" t="s">
        <v>310</v>
      </c>
      <c r="N260" s="140" t="s">
        <v>300</v>
      </c>
      <c r="O260" s="141" t="s">
        <v>301</v>
      </c>
      <c r="P260" s="140" t="s">
        <v>531</v>
      </c>
      <c r="Q260" s="140"/>
      <c r="R260" s="140" t="s">
        <v>289</v>
      </c>
      <c r="S260" s="140"/>
    </row>
    <row r="261" spans="1:19" ht="12.5" hidden="1">
      <c r="A261" s="140">
        <v>237</v>
      </c>
      <c r="B261" s="163">
        <v>43923</v>
      </c>
      <c r="C261" s="141">
        <v>45382</v>
      </c>
      <c r="D261" s="163" t="s">
        <v>579</v>
      </c>
      <c r="E261" s="140">
        <v>750</v>
      </c>
      <c r="F261" s="140" t="s">
        <v>466</v>
      </c>
      <c r="G261" s="140" t="s">
        <v>309</v>
      </c>
      <c r="H261" s="140" t="s">
        <v>298</v>
      </c>
      <c r="I261" s="140" t="s">
        <v>298</v>
      </c>
      <c r="J261" s="140" t="s">
        <v>303</v>
      </c>
      <c r="K261" s="140" t="s">
        <v>303</v>
      </c>
      <c r="L261" s="142">
        <v>2005</v>
      </c>
      <c r="M261" s="140" t="s">
        <v>310</v>
      </c>
      <c r="N261" s="140" t="s">
        <v>300</v>
      </c>
      <c r="O261" s="141" t="s">
        <v>301</v>
      </c>
      <c r="P261" s="140" t="s">
        <v>531</v>
      </c>
      <c r="Q261" s="140"/>
      <c r="R261" s="140" t="s">
        <v>337</v>
      </c>
      <c r="S261" s="140"/>
    </row>
    <row r="262" spans="1:19" ht="12.5" hidden="1">
      <c r="A262" s="140">
        <v>238</v>
      </c>
      <c r="B262" s="163">
        <v>43923</v>
      </c>
      <c r="C262" s="141">
        <v>45382</v>
      </c>
      <c r="D262" s="163" t="s">
        <v>580</v>
      </c>
      <c r="E262" s="140">
        <v>750</v>
      </c>
      <c r="F262" s="140" t="s">
        <v>466</v>
      </c>
      <c r="G262" s="140" t="s">
        <v>309</v>
      </c>
      <c r="H262" s="140" t="s">
        <v>298</v>
      </c>
      <c r="I262" s="140" t="s">
        <v>298</v>
      </c>
      <c r="J262" s="140" t="s">
        <v>303</v>
      </c>
      <c r="K262" s="140" t="s">
        <v>303</v>
      </c>
      <c r="L262" s="142">
        <v>2009</v>
      </c>
      <c r="M262" s="140" t="s">
        <v>444</v>
      </c>
      <c r="N262" s="140" t="s">
        <v>444</v>
      </c>
      <c r="O262" s="141" t="s">
        <v>444</v>
      </c>
      <c r="P262" s="140" t="s">
        <v>444</v>
      </c>
      <c r="Q262" s="140"/>
      <c r="R262" s="140" t="s">
        <v>444</v>
      </c>
      <c r="S262" s="140"/>
    </row>
    <row r="263" spans="1:19" ht="12.5" hidden="1">
      <c r="A263" s="140">
        <v>239</v>
      </c>
      <c r="B263" s="163">
        <v>43923</v>
      </c>
      <c r="C263" s="141">
        <v>45382</v>
      </c>
      <c r="D263" s="163" t="s">
        <v>581</v>
      </c>
      <c r="E263" s="140">
        <v>550</v>
      </c>
      <c r="F263" s="140" t="s">
        <v>466</v>
      </c>
      <c r="G263" s="140" t="s">
        <v>309</v>
      </c>
      <c r="H263" s="140" t="s">
        <v>303</v>
      </c>
      <c r="I263" s="140" t="s">
        <v>298</v>
      </c>
      <c r="J263" s="140" t="s">
        <v>303</v>
      </c>
      <c r="K263" s="140" t="s">
        <v>303</v>
      </c>
      <c r="L263" s="142">
        <v>2006</v>
      </c>
      <c r="M263" s="140" t="s">
        <v>290</v>
      </c>
      <c r="N263" s="140" t="s">
        <v>300</v>
      </c>
      <c r="O263" s="141" t="s">
        <v>301</v>
      </c>
      <c r="P263" s="140" t="s">
        <v>531</v>
      </c>
      <c r="Q263" s="140"/>
      <c r="R263" s="140" t="s">
        <v>444</v>
      </c>
      <c r="S263" s="140"/>
    </row>
    <row r="264" spans="1:19" ht="12.5" hidden="1">
      <c r="A264" s="140">
        <v>240</v>
      </c>
      <c r="B264" s="163">
        <v>43923</v>
      </c>
      <c r="C264" s="141">
        <v>45382</v>
      </c>
      <c r="D264" s="163" t="s">
        <v>582</v>
      </c>
      <c r="E264" s="140">
        <v>550</v>
      </c>
      <c r="F264" s="140" t="s">
        <v>466</v>
      </c>
      <c r="G264" s="140" t="s">
        <v>309</v>
      </c>
      <c r="H264" s="140" t="s">
        <v>303</v>
      </c>
      <c r="I264" s="140" t="s">
        <v>298</v>
      </c>
      <c r="J264" s="140" t="s">
        <v>303</v>
      </c>
      <c r="K264" s="140" t="s">
        <v>303</v>
      </c>
      <c r="L264" s="142">
        <v>2007</v>
      </c>
      <c r="M264" s="140" t="s">
        <v>290</v>
      </c>
      <c r="N264" s="140" t="s">
        <v>300</v>
      </c>
      <c r="O264" s="141" t="s">
        <v>301</v>
      </c>
      <c r="P264" s="140" t="s">
        <v>531</v>
      </c>
      <c r="Q264" s="140"/>
      <c r="R264" s="140" t="s">
        <v>467</v>
      </c>
      <c r="S264" s="140"/>
    </row>
    <row r="265" spans="1:19" ht="12.5" hidden="1">
      <c r="A265" s="140">
        <v>241</v>
      </c>
      <c r="B265" s="163">
        <v>43923</v>
      </c>
      <c r="C265" s="141">
        <v>45382</v>
      </c>
      <c r="D265" s="163" t="s">
        <v>583</v>
      </c>
      <c r="E265" s="140">
        <v>550</v>
      </c>
      <c r="F265" s="140" t="s">
        <v>466</v>
      </c>
      <c r="G265" s="140" t="s">
        <v>309</v>
      </c>
      <c r="H265" s="140" t="s">
        <v>298</v>
      </c>
      <c r="I265" s="140" t="s">
        <v>298</v>
      </c>
      <c r="J265" s="140" t="s">
        <v>303</v>
      </c>
      <c r="K265" s="140" t="s">
        <v>303</v>
      </c>
      <c r="L265" s="142">
        <v>2010</v>
      </c>
      <c r="M265" s="140" t="s">
        <v>290</v>
      </c>
      <c r="N265" s="140" t="s">
        <v>300</v>
      </c>
      <c r="O265" s="141" t="s">
        <v>301</v>
      </c>
      <c r="P265" s="140" t="s">
        <v>531</v>
      </c>
      <c r="Q265" s="140"/>
      <c r="R265" s="140" t="s">
        <v>337</v>
      </c>
      <c r="S265" s="140"/>
    </row>
    <row r="266" spans="1:19" ht="12.5" hidden="1">
      <c r="A266" s="140">
        <v>242</v>
      </c>
      <c r="B266" s="163">
        <v>43924</v>
      </c>
      <c r="C266" s="141">
        <v>45382</v>
      </c>
      <c r="D266" s="163" t="s">
        <v>584</v>
      </c>
      <c r="E266" s="140">
        <v>250</v>
      </c>
      <c r="F266" s="140" t="s">
        <v>403</v>
      </c>
      <c r="G266" s="140" t="s">
        <v>404</v>
      </c>
      <c r="H266" s="140" t="s">
        <v>289</v>
      </c>
      <c r="I266" s="140" t="s">
        <v>298</v>
      </c>
      <c r="J266" s="140" t="s">
        <v>298</v>
      </c>
      <c r="K266" s="140" t="s">
        <v>298</v>
      </c>
      <c r="L266" s="142">
        <v>1979</v>
      </c>
      <c r="M266" s="140" t="s">
        <v>290</v>
      </c>
      <c r="N266" s="140" t="s">
        <v>300</v>
      </c>
      <c r="O266" s="141" t="s">
        <v>301</v>
      </c>
      <c r="P266" s="140" t="s">
        <v>531</v>
      </c>
      <c r="Q266" s="140"/>
      <c r="R266" s="140" t="s">
        <v>289</v>
      </c>
      <c r="S266" s="140"/>
    </row>
    <row r="267" spans="1:19" ht="12.5" hidden="1">
      <c r="A267" s="140">
        <v>243</v>
      </c>
      <c r="B267" s="163">
        <v>43924</v>
      </c>
      <c r="C267" s="141">
        <v>45382</v>
      </c>
      <c r="D267" s="163" t="s">
        <v>585</v>
      </c>
      <c r="E267" s="140">
        <v>250</v>
      </c>
      <c r="F267" s="140" t="s">
        <v>405</v>
      </c>
      <c r="G267" s="140" t="s">
        <v>334</v>
      </c>
      <c r="H267" s="140">
        <v>22.7</v>
      </c>
      <c r="I267" s="140" t="s">
        <v>289</v>
      </c>
      <c r="J267" s="140" t="s">
        <v>298</v>
      </c>
      <c r="K267" s="140" t="s">
        <v>298</v>
      </c>
      <c r="L267" s="142">
        <v>2016</v>
      </c>
      <c r="M267" s="140" t="s">
        <v>290</v>
      </c>
      <c r="N267" s="140" t="s">
        <v>300</v>
      </c>
      <c r="O267" s="141" t="s">
        <v>301</v>
      </c>
      <c r="P267" s="140" t="s">
        <v>531</v>
      </c>
      <c r="Q267" s="140"/>
      <c r="R267" s="140" t="s">
        <v>289</v>
      </c>
      <c r="S267" s="140"/>
    </row>
    <row r="268" spans="1:19" ht="12.5">
      <c r="A268" s="140">
        <v>244</v>
      </c>
      <c r="B268" s="163">
        <v>44682</v>
      </c>
      <c r="C268" s="141">
        <v>45382</v>
      </c>
      <c r="D268" s="163" t="s">
        <v>586</v>
      </c>
      <c r="E268" s="140">
        <v>1500</v>
      </c>
      <c r="F268" s="140" t="s">
        <v>289</v>
      </c>
      <c r="G268" s="140" t="s">
        <v>289</v>
      </c>
      <c r="H268" s="140" t="s">
        <v>464</v>
      </c>
      <c r="I268" s="140" t="s">
        <v>289</v>
      </c>
      <c r="J268" s="140" t="s">
        <v>289</v>
      </c>
      <c r="K268" s="140" t="s">
        <v>303</v>
      </c>
      <c r="L268" s="142">
        <v>2014</v>
      </c>
      <c r="M268" s="140" t="s">
        <v>310</v>
      </c>
      <c r="N268" s="140" t="s">
        <v>291</v>
      </c>
      <c r="O268" s="141" t="s">
        <v>292</v>
      </c>
      <c r="P268" s="140" t="s">
        <v>293</v>
      </c>
      <c r="Q268" s="140"/>
      <c r="R268" s="140" t="s">
        <v>332</v>
      </c>
      <c r="S268" s="140" t="s">
        <v>509</v>
      </c>
    </row>
    <row r="269" spans="1:19" ht="12.5">
      <c r="A269" s="140">
        <v>245</v>
      </c>
      <c r="B269" s="163">
        <v>44682</v>
      </c>
      <c r="C269" s="141">
        <v>45382</v>
      </c>
      <c r="D269" s="163" t="s">
        <v>587</v>
      </c>
      <c r="E269" s="140">
        <v>2500</v>
      </c>
      <c r="F269" s="140" t="s">
        <v>289</v>
      </c>
      <c r="G269" s="140" t="s">
        <v>289</v>
      </c>
      <c r="H269" s="140" t="s">
        <v>464</v>
      </c>
      <c r="I269" s="140" t="s">
        <v>289</v>
      </c>
      <c r="J269" s="140" t="s">
        <v>289</v>
      </c>
      <c r="K269" s="140" t="s">
        <v>464</v>
      </c>
      <c r="L269" s="142">
        <v>2017</v>
      </c>
      <c r="M269" s="140" t="s">
        <v>310</v>
      </c>
      <c r="N269" s="140" t="s">
        <v>291</v>
      </c>
      <c r="O269" s="141" t="s">
        <v>292</v>
      </c>
      <c r="P269" s="140" t="s">
        <v>293</v>
      </c>
      <c r="Q269" s="140"/>
      <c r="R269" s="140" t="s">
        <v>295</v>
      </c>
      <c r="S269" s="140" t="s">
        <v>528</v>
      </c>
    </row>
    <row r="270" spans="1:19" ht="12.5">
      <c r="A270" s="140">
        <v>246</v>
      </c>
      <c r="B270" s="163">
        <v>44682</v>
      </c>
      <c r="C270" s="141">
        <v>45382</v>
      </c>
      <c r="D270" s="163" t="s">
        <v>588</v>
      </c>
      <c r="E270" s="140">
        <v>3000</v>
      </c>
      <c r="F270" s="140" t="s">
        <v>289</v>
      </c>
      <c r="G270" s="140" t="s">
        <v>289</v>
      </c>
      <c r="H270" s="140" t="s">
        <v>464</v>
      </c>
      <c r="I270" s="140" t="s">
        <v>289</v>
      </c>
      <c r="J270" s="140" t="s">
        <v>289</v>
      </c>
      <c r="K270" s="140" t="s">
        <v>303</v>
      </c>
      <c r="L270" s="142">
        <v>2002</v>
      </c>
      <c r="M270" s="140" t="s">
        <v>310</v>
      </c>
      <c r="N270" s="140" t="s">
        <v>291</v>
      </c>
      <c r="O270" s="141" t="s">
        <v>292</v>
      </c>
      <c r="P270" s="140" t="s">
        <v>293</v>
      </c>
      <c r="Q270" s="140"/>
      <c r="R270" s="140" t="s">
        <v>331</v>
      </c>
      <c r="S270" s="140" t="s">
        <v>568</v>
      </c>
    </row>
    <row r="271" spans="1:19" ht="12.5">
      <c r="A271" s="140">
        <v>247</v>
      </c>
      <c r="B271" s="163">
        <v>44682</v>
      </c>
      <c r="C271" s="141">
        <v>45382</v>
      </c>
      <c r="D271" s="163" t="s">
        <v>589</v>
      </c>
      <c r="E271" s="140">
        <v>3000</v>
      </c>
      <c r="F271" s="140" t="s">
        <v>289</v>
      </c>
      <c r="G271" s="140" t="s">
        <v>289</v>
      </c>
      <c r="H271" s="140" t="s">
        <v>464</v>
      </c>
      <c r="I271" s="140" t="s">
        <v>289</v>
      </c>
      <c r="J271" s="140" t="s">
        <v>289</v>
      </c>
      <c r="K271" s="140" t="s">
        <v>464</v>
      </c>
      <c r="L271" s="142">
        <v>1982</v>
      </c>
      <c r="M271" s="140" t="s">
        <v>310</v>
      </c>
      <c r="N271" s="140" t="s">
        <v>291</v>
      </c>
      <c r="O271" s="141" t="s">
        <v>292</v>
      </c>
      <c r="P271" s="140" t="s">
        <v>293</v>
      </c>
      <c r="Q271" s="140"/>
      <c r="R271" s="140" t="s">
        <v>294</v>
      </c>
      <c r="S271" s="140" t="s">
        <v>529</v>
      </c>
    </row>
    <row r="272" spans="1:19" ht="12.5" hidden="1">
      <c r="A272" s="140">
        <v>248</v>
      </c>
      <c r="B272" s="163">
        <v>44682</v>
      </c>
      <c r="C272" s="141">
        <v>45382</v>
      </c>
      <c r="D272" s="163" t="s">
        <v>590</v>
      </c>
      <c r="E272" s="140">
        <v>1500</v>
      </c>
      <c r="F272" s="140" t="s">
        <v>289</v>
      </c>
      <c r="G272" s="140" t="s">
        <v>289</v>
      </c>
      <c r="H272" s="140" t="s">
        <v>464</v>
      </c>
      <c r="I272" s="140" t="s">
        <v>289</v>
      </c>
      <c r="J272" s="140" t="s">
        <v>289</v>
      </c>
      <c r="K272" s="140" t="s">
        <v>464</v>
      </c>
      <c r="L272" s="142">
        <v>2017</v>
      </c>
      <c r="M272" s="140" t="s">
        <v>310</v>
      </c>
      <c r="N272" s="140" t="s">
        <v>300</v>
      </c>
      <c r="O272" s="141" t="s">
        <v>301</v>
      </c>
      <c r="P272" s="140" t="s">
        <v>531</v>
      </c>
      <c r="Q272" s="140"/>
      <c r="R272" s="140" t="s">
        <v>289</v>
      </c>
      <c r="S272" s="140"/>
    </row>
    <row r="273" spans="1:19" ht="12.5" hidden="1">
      <c r="A273" s="140">
        <v>249</v>
      </c>
      <c r="B273" s="163">
        <v>44682</v>
      </c>
      <c r="C273" s="141">
        <v>45382</v>
      </c>
      <c r="D273" s="163" t="s">
        <v>591</v>
      </c>
      <c r="E273" s="140">
        <v>1300</v>
      </c>
      <c r="F273" s="140" t="s">
        <v>289</v>
      </c>
      <c r="G273" s="140" t="s">
        <v>289</v>
      </c>
      <c r="H273" s="140" t="s">
        <v>464</v>
      </c>
      <c r="I273" s="140" t="s">
        <v>289</v>
      </c>
      <c r="J273" s="140" t="s">
        <v>289</v>
      </c>
      <c r="K273" s="140" t="s">
        <v>303</v>
      </c>
      <c r="L273" s="142">
        <v>2014</v>
      </c>
      <c r="M273" s="140" t="s">
        <v>310</v>
      </c>
      <c r="N273" s="140" t="s">
        <v>300</v>
      </c>
      <c r="O273" s="141" t="s">
        <v>301</v>
      </c>
      <c r="P273" s="140" t="s">
        <v>531</v>
      </c>
      <c r="Q273" s="140"/>
      <c r="R273" s="140" t="s">
        <v>294</v>
      </c>
      <c r="S273" s="140" t="s">
        <v>569</v>
      </c>
    </row>
    <row r="274" spans="1:19" ht="12.5" hidden="1">
      <c r="A274" s="140">
        <v>250</v>
      </c>
      <c r="B274" s="163">
        <v>44682</v>
      </c>
      <c r="C274" s="141">
        <v>45382</v>
      </c>
      <c r="D274" s="163" t="s">
        <v>592</v>
      </c>
      <c r="E274" s="140">
        <v>1</v>
      </c>
      <c r="F274" s="140" t="s">
        <v>289</v>
      </c>
      <c r="G274" s="140" t="s">
        <v>289</v>
      </c>
      <c r="H274" s="140" t="s">
        <v>289</v>
      </c>
      <c r="I274" s="140" t="s">
        <v>289</v>
      </c>
      <c r="J274" s="140" t="s">
        <v>289</v>
      </c>
      <c r="K274" s="140" t="s">
        <v>289</v>
      </c>
      <c r="L274" s="142" t="s">
        <v>289</v>
      </c>
      <c r="M274" s="140" t="s">
        <v>444</v>
      </c>
      <c r="N274" s="140" t="s">
        <v>444</v>
      </c>
      <c r="O274" s="141" t="s">
        <v>444</v>
      </c>
      <c r="P274" s="140" t="s">
        <v>444</v>
      </c>
      <c r="Q274" s="140"/>
      <c r="R274" s="140" t="s">
        <v>289</v>
      </c>
      <c r="S274" s="140"/>
    </row>
    <row r="275" spans="1:19" ht="12.5" hidden="1">
      <c r="A275" s="140">
        <v>251</v>
      </c>
      <c r="B275" s="163">
        <v>44682</v>
      </c>
      <c r="C275" s="141">
        <v>45382</v>
      </c>
      <c r="D275" s="163" t="s">
        <v>593</v>
      </c>
      <c r="E275" s="140">
        <v>1</v>
      </c>
      <c r="F275" s="140" t="s">
        <v>289</v>
      </c>
      <c r="G275" s="140" t="s">
        <v>289</v>
      </c>
      <c r="H275" s="140" t="s">
        <v>289</v>
      </c>
      <c r="I275" s="140" t="s">
        <v>289</v>
      </c>
      <c r="J275" s="140" t="s">
        <v>289</v>
      </c>
      <c r="K275" s="140" t="s">
        <v>289</v>
      </c>
      <c r="L275" s="142" t="s">
        <v>289</v>
      </c>
      <c r="M275" s="140" t="s">
        <v>444</v>
      </c>
      <c r="N275" s="140" t="s">
        <v>444</v>
      </c>
      <c r="O275" s="141" t="s">
        <v>444</v>
      </c>
      <c r="P275" s="140" t="s">
        <v>444</v>
      </c>
      <c r="Q275" s="140"/>
      <c r="R275" s="140" t="s">
        <v>289</v>
      </c>
      <c r="S275" s="140"/>
    </row>
    <row r="276" spans="1:19" ht="12.5" hidden="1">
      <c r="A276" s="140">
        <v>252</v>
      </c>
      <c r="B276" s="163">
        <v>44682</v>
      </c>
      <c r="C276" s="141">
        <v>45382</v>
      </c>
      <c r="D276" s="163" t="s">
        <v>594</v>
      </c>
      <c r="E276" s="140">
        <v>1</v>
      </c>
      <c r="F276" s="140" t="s">
        <v>289</v>
      </c>
      <c r="G276" s="140" t="s">
        <v>289</v>
      </c>
      <c r="H276" s="140" t="s">
        <v>289</v>
      </c>
      <c r="I276" s="140" t="s">
        <v>289</v>
      </c>
      <c r="J276" s="140" t="s">
        <v>289</v>
      </c>
      <c r="K276" s="140" t="s">
        <v>289</v>
      </c>
      <c r="L276" s="142" t="s">
        <v>289</v>
      </c>
      <c r="M276" s="140" t="s">
        <v>310</v>
      </c>
      <c r="N276" s="140" t="s">
        <v>300</v>
      </c>
      <c r="O276" s="141" t="s">
        <v>301</v>
      </c>
      <c r="P276" s="140" t="s">
        <v>531</v>
      </c>
      <c r="Q276" s="140"/>
      <c r="R276" s="140" t="s">
        <v>406</v>
      </c>
      <c r="S276" s="140"/>
    </row>
    <row r="277" spans="1:19" ht="12.5" hidden="1">
      <c r="A277" s="140">
        <v>253</v>
      </c>
      <c r="B277" s="163">
        <v>44683</v>
      </c>
      <c r="C277" s="141">
        <v>45382</v>
      </c>
      <c r="D277" s="163" t="s">
        <v>595</v>
      </c>
      <c r="E277" s="140">
        <v>1</v>
      </c>
      <c r="F277" s="140" t="s">
        <v>289</v>
      </c>
      <c r="G277" s="140" t="s">
        <v>289</v>
      </c>
      <c r="H277" s="140" t="s">
        <v>289</v>
      </c>
      <c r="I277" s="140" t="s">
        <v>289</v>
      </c>
      <c r="J277" s="140" t="s">
        <v>289</v>
      </c>
      <c r="K277" s="140" t="s">
        <v>289</v>
      </c>
      <c r="L277" s="142" t="s">
        <v>289</v>
      </c>
      <c r="M277" s="140" t="s">
        <v>310</v>
      </c>
      <c r="N277" s="140" t="s">
        <v>300</v>
      </c>
      <c r="O277" s="141" t="s">
        <v>301</v>
      </c>
      <c r="P277" s="140" t="s">
        <v>531</v>
      </c>
      <c r="Q277" s="140"/>
      <c r="R277" s="140" t="s">
        <v>406</v>
      </c>
      <c r="S277" s="140"/>
    </row>
    <row r="278" spans="1:19" ht="12.5" hidden="1">
      <c r="A278" s="140">
        <v>254</v>
      </c>
      <c r="B278" s="163">
        <v>44683</v>
      </c>
      <c r="C278" s="141">
        <v>45382</v>
      </c>
      <c r="D278" s="163" t="s">
        <v>596</v>
      </c>
      <c r="E278" s="140">
        <v>1</v>
      </c>
      <c r="F278" s="140" t="s">
        <v>289</v>
      </c>
      <c r="G278" s="140" t="s">
        <v>289</v>
      </c>
      <c r="H278" s="140" t="s">
        <v>289</v>
      </c>
      <c r="I278" s="140" t="s">
        <v>289</v>
      </c>
      <c r="J278" s="140" t="s">
        <v>289</v>
      </c>
      <c r="K278" s="140" t="s">
        <v>289</v>
      </c>
      <c r="L278" s="142" t="s">
        <v>289</v>
      </c>
      <c r="M278" s="140" t="s">
        <v>310</v>
      </c>
      <c r="N278" s="140" t="s">
        <v>300</v>
      </c>
      <c r="O278" s="141" t="s">
        <v>301</v>
      </c>
      <c r="P278" s="140" t="s">
        <v>531</v>
      </c>
      <c r="Q278" s="140"/>
      <c r="R278" s="140" t="s">
        <v>295</v>
      </c>
      <c r="S278" s="140"/>
    </row>
    <row r="279" spans="1:19" ht="12.5" hidden="1">
      <c r="A279" s="140">
        <v>255</v>
      </c>
      <c r="B279" s="163">
        <v>44926</v>
      </c>
      <c r="C279" s="141">
        <v>45382</v>
      </c>
      <c r="D279" s="163" t="s">
        <v>439</v>
      </c>
      <c r="E279" s="140">
        <v>1</v>
      </c>
      <c r="F279" s="140" t="s">
        <v>289</v>
      </c>
      <c r="G279" s="140" t="s">
        <v>289</v>
      </c>
      <c r="H279" s="140" t="s">
        <v>289</v>
      </c>
      <c r="I279" s="140" t="s">
        <v>289</v>
      </c>
      <c r="J279" s="140" t="s">
        <v>289</v>
      </c>
      <c r="K279" s="140" t="s">
        <v>289</v>
      </c>
      <c r="L279" s="142" t="s">
        <v>289</v>
      </c>
      <c r="M279" s="140" t="s">
        <v>310</v>
      </c>
      <c r="N279" s="140" t="s">
        <v>300</v>
      </c>
      <c r="O279" s="141" t="s">
        <v>301</v>
      </c>
      <c r="P279" s="140" t="s">
        <v>531</v>
      </c>
      <c r="Q279" s="140"/>
      <c r="R279" s="140" t="s">
        <v>331</v>
      </c>
      <c r="S279" s="140"/>
    </row>
    <row r="280" spans="1:19" ht="12.5">
      <c r="A280" s="140">
        <v>256</v>
      </c>
      <c r="B280" s="163">
        <v>44926</v>
      </c>
      <c r="C280" s="141">
        <v>45382</v>
      </c>
      <c r="D280" s="163" t="s">
        <v>597</v>
      </c>
      <c r="E280" s="140">
        <v>3000</v>
      </c>
      <c r="F280" s="140" t="s">
        <v>289</v>
      </c>
      <c r="G280" s="140" t="s">
        <v>289</v>
      </c>
      <c r="H280" s="140" t="s">
        <v>289</v>
      </c>
      <c r="I280" s="140" t="s">
        <v>289</v>
      </c>
      <c r="J280" s="140" t="s">
        <v>289</v>
      </c>
      <c r="K280" s="140" t="s">
        <v>289</v>
      </c>
      <c r="L280" s="142" t="s">
        <v>289</v>
      </c>
      <c r="M280" s="140" t="s">
        <v>310</v>
      </c>
      <c r="N280" s="140" t="s">
        <v>291</v>
      </c>
      <c r="O280" s="141" t="s">
        <v>292</v>
      </c>
      <c r="P280" s="140" t="s">
        <v>293</v>
      </c>
      <c r="Q280" s="140"/>
      <c r="R280" s="140" t="s">
        <v>332</v>
      </c>
      <c r="S280" s="140" t="s">
        <v>503</v>
      </c>
    </row>
    <row r="281" spans="1:19" ht="12.5" hidden="1">
      <c r="A281" s="140">
        <v>257</v>
      </c>
      <c r="B281" s="163">
        <v>44926</v>
      </c>
      <c r="C281" s="141">
        <v>45382</v>
      </c>
      <c r="D281" s="163" t="s">
        <v>598</v>
      </c>
      <c r="E281" s="140">
        <v>1</v>
      </c>
      <c r="F281" s="140" t="s">
        <v>289</v>
      </c>
      <c r="G281" s="140" t="s">
        <v>289</v>
      </c>
      <c r="H281" s="140" t="s">
        <v>289</v>
      </c>
      <c r="I281" s="140" t="s">
        <v>289</v>
      </c>
      <c r="J281" s="140" t="s">
        <v>289</v>
      </c>
      <c r="K281" s="140" t="s">
        <v>289</v>
      </c>
      <c r="L281" s="142" t="s">
        <v>289</v>
      </c>
      <c r="M281" s="140" t="s">
        <v>444</v>
      </c>
      <c r="N281" s="140" t="s">
        <v>444</v>
      </c>
      <c r="O281" s="141" t="s">
        <v>444</v>
      </c>
      <c r="P281" s="140" t="s">
        <v>444</v>
      </c>
      <c r="Q281" s="140"/>
      <c r="R281" s="140" t="s">
        <v>444</v>
      </c>
      <c r="S281" s="140"/>
    </row>
    <row r="282" spans="1:19" ht="12.5" hidden="1">
      <c r="A282" s="140">
        <v>258</v>
      </c>
      <c r="B282" s="163">
        <v>44926</v>
      </c>
      <c r="C282" s="141">
        <v>45382</v>
      </c>
      <c r="D282" s="163" t="s">
        <v>580</v>
      </c>
      <c r="E282" s="140">
        <v>550</v>
      </c>
      <c r="F282" s="140" t="s">
        <v>407</v>
      </c>
      <c r="G282" s="140" t="s">
        <v>408</v>
      </c>
      <c r="H282" s="140" t="s">
        <v>303</v>
      </c>
      <c r="I282" s="140" t="s">
        <v>303</v>
      </c>
      <c r="J282" s="140" t="s">
        <v>303</v>
      </c>
      <c r="K282" s="140" t="s">
        <v>303</v>
      </c>
      <c r="L282" s="142">
        <v>2010</v>
      </c>
      <c r="M282" s="140" t="s">
        <v>444</v>
      </c>
      <c r="N282" s="140" t="s">
        <v>444</v>
      </c>
      <c r="O282" s="141" t="s">
        <v>444</v>
      </c>
      <c r="P282" s="140" t="s">
        <v>444</v>
      </c>
      <c r="Q282" s="140"/>
      <c r="R282" s="140" t="s">
        <v>444</v>
      </c>
      <c r="S282" s="140"/>
    </row>
    <row r="283" spans="1:19" ht="12.5" hidden="1">
      <c r="A283" s="140">
        <v>259</v>
      </c>
      <c r="B283" s="163">
        <v>44926</v>
      </c>
      <c r="C283" s="141">
        <v>45382</v>
      </c>
      <c r="D283" s="163" t="s">
        <v>599</v>
      </c>
      <c r="E283" s="140">
        <v>650</v>
      </c>
      <c r="F283" s="140" t="s">
        <v>289</v>
      </c>
      <c r="G283" s="140" t="s">
        <v>289</v>
      </c>
      <c r="H283" s="140" t="s">
        <v>289</v>
      </c>
      <c r="I283" s="140" t="s">
        <v>289</v>
      </c>
      <c r="J283" s="140" t="s">
        <v>289</v>
      </c>
      <c r="K283" s="140" t="s">
        <v>289</v>
      </c>
      <c r="L283" s="142" t="s">
        <v>289</v>
      </c>
      <c r="M283" s="140" t="s">
        <v>290</v>
      </c>
      <c r="N283" s="140" t="s">
        <v>300</v>
      </c>
      <c r="O283" s="141" t="s">
        <v>301</v>
      </c>
      <c r="P283" s="140" t="s">
        <v>531</v>
      </c>
      <c r="Q283" s="140"/>
      <c r="R283" s="140" t="s">
        <v>311</v>
      </c>
      <c r="S283" s="140"/>
    </row>
    <row r="284" spans="1:19" ht="12.5" hidden="1">
      <c r="A284" s="140">
        <v>260</v>
      </c>
      <c r="B284" s="163">
        <v>44926</v>
      </c>
      <c r="C284" s="141">
        <v>45382</v>
      </c>
      <c r="D284" s="163" t="s">
        <v>600</v>
      </c>
      <c r="E284" s="140">
        <v>1</v>
      </c>
      <c r="F284" s="140" t="s">
        <v>289</v>
      </c>
      <c r="G284" s="140" t="s">
        <v>289</v>
      </c>
      <c r="H284" s="140" t="s">
        <v>289</v>
      </c>
      <c r="I284" s="140" t="s">
        <v>289</v>
      </c>
      <c r="J284" s="140" t="s">
        <v>289</v>
      </c>
      <c r="K284" s="140" t="s">
        <v>289</v>
      </c>
      <c r="L284" s="142" t="s">
        <v>289</v>
      </c>
      <c r="M284" s="140" t="s">
        <v>310</v>
      </c>
      <c r="N284" s="140" t="s">
        <v>300</v>
      </c>
      <c r="O284" s="141" t="s">
        <v>301</v>
      </c>
      <c r="P284" s="140" t="s">
        <v>531</v>
      </c>
      <c r="Q284" s="140"/>
      <c r="R284" s="140" t="s">
        <v>295</v>
      </c>
      <c r="S284" s="140"/>
    </row>
    <row r="285" spans="1:19" ht="12.5" hidden="1">
      <c r="A285" s="140">
        <v>261</v>
      </c>
      <c r="B285" s="163">
        <v>44926</v>
      </c>
      <c r="C285" s="141">
        <v>45382</v>
      </c>
      <c r="D285" s="163" t="s">
        <v>601</v>
      </c>
      <c r="E285" s="140">
        <v>1</v>
      </c>
      <c r="F285" s="140" t="s">
        <v>289</v>
      </c>
      <c r="G285" s="140" t="s">
        <v>289</v>
      </c>
      <c r="H285" s="140" t="s">
        <v>289</v>
      </c>
      <c r="I285" s="140" t="s">
        <v>289</v>
      </c>
      <c r="J285" s="140" t="s">
        <v>289</v>
      </c>
      <c r="K285" s="140" t="s">
        <v>289</v>
      </c>
      <c r="L285" s="142" t="s">
        <v>289</v>
      </c>
      <c r="M285" s="140" t="s">
        <v>444</v>
      </c>
      <c r="N285" s="140" t="s">
        <v>444</v>
      </c>
      <c r="O285" s="141" t="s">
        <v>444</v>
      </c>
      <c r="P285" s="140" t="s">
        <v>444</v>
      </c>
      <c r="Q285" s="140"/>
      <c r="R285" s="140" t="s">
        <v>444</v>
      </c>
      <c r="S285" s="140"/>
    </row>
    <row r="286" spans="1:19" ht="12.5" hidden="1">
      <c r="A286" s="140">
        <v>262</v>
      </c>
      <c r="B286" s="163">
        <v>44926</v>
      </c>
      <c r="C286" s="141">
        <v>45382</v>
      </c>
      <c r="D286" s="163" t="s">
        <v>602</v>
      </c>
      <c r="E286" s="140">
        <v>650</v>
      </c>
      <c r="F286" s="140" t="s">
        <v>407</v>
      </c>
      <c r="G286" s="140" t="s">
        <v>408</v>
      </c>
      <c r="H286" s="140" t="s">
        <v>303</v>
      </c>
      <c r="I286" s="140" t="s">
        <v>303</v>
      </c>
      <c r="J286" s="140" t="s">
        <v>298</v>
      </c>
      <c r="K286" s="140" t="s">
        <v>303</v>
      </c>
      <c r="L286" s="142">
        <v>2010</v>
      </c>
      <c r="M286" s="140" t="s">
        <v>444</v>
      </c>
      <c r="N286" s="140" t="s">
        <v>444</v>
      </c>
      <c r="O286" s="141" t="s">
        <v>444</v>
      </c>
      <c r="P286" s="140" t="s">
        <v>444</v>
      </c>
      <c r="Q286" s="140"/>
      <c r="R286" s="140" t="s">
        <v>444</v>
      </c>
      <c r="S286" s="140"/>
    </row>
    <row r="287" spans="1:19" ht="12.5">
      <c r="A287" s="140">
        <v>263</v>
      </c>
      <c r="B287" s="163">
        <v>44926</v>
      </c>
      <c r="C287" s="141">
        <v>45382</v>
      </c>
      <c r="D287" s="163" t="s">
        <v>603</v>
      </c>
      <c r="E287" s="140">
        <v>2000</v>
      </c>
      <c r="F287" s="140" t="s">
        <v>289</v>
      </c>
      <c r="G287" s="140" t="s">
        <v>289</v>
      </c>
      <c r="H287" s="140" t="s">
        <v>289</v>
      </c>
      <c r="I287" s="140" t="s">
        <v>289</v>
      </c>
      <c r="J287" s="140" t="s">
        <v>289</v>
      </c>
      <c r="K287" s="140" t="s">
        <v>289</v>
      </c>
      <c r="L287" s="142" t="s">
        <v>289</v>
      </c>
      <c r="M287" s="140" t="s">
        <v>310</v>
      </c>
      <c r="N287" s="140" t="s">
        <v>291</v>
      </c>
      <c r="O287" s="141" t="s">
        <v>292</v>
      </c>
      <c r="P287" s="140" t="s">
        <v>293</v>
      </c>
      <c r="Q287" s="140"/>
      <c r="R287" s="140" t="s">
        <v>304</v>
      </c>
      <c r="S287" s="140" t="s">
        <v>570</v>
      </c>
    </row>
    <row r="288" spans="1:19" ht="12.5" hidden="1">
      <c r="A288" s="140">
        <v>264</v>
      </c>
      <c r="B288" s="163">
        <v>44926</v>
      </c>
      <c r="C288" s="141">
        <v>45382</v>
      </c>
      <c r="D288" s="163" t="s">
        <v>604</v>
      </c>
      <c r="E288" s="140">
        <v>1000</v>
      </c>
      <c r="F288" s="140" t="s">
        <v>468</v>
      </c>
      <c r="G288" s="140" t="s">
        <v>289</v>
      </c>
      <c r="H288" s="140" t="s">
        <v>464</v>
      </c>
      <c r="I288" s="140" t="s">
        <v>289</v>
      </c>
      <c r="J288" s="140" t="s">
        <v>298</v>
      </c>
      <c r="K288" s="140">
        <v>2017</v>
      </c>
      <c r="L288" s="142" t="s">
        <v>289</v>
      </c>
      <c r="M288" s="140" t="s">
        <v>310</v>
      </c>
      <c r="N288" s="140" t="s">
        <v>300</v>
      </c>
      <c r="O288" s="141" t="s">
        <v>301</v>
      </c>
      <c r="P288" s="140" t="s">
        <v>531</v>
      </c>
      <c r="Q288" s="140"/>
      <c r="R288" s="140" t="s">
        <v>294</v>
      </c>
      <c r="S288" s="140"/>
    </row>
    <row r="289" spans="1:19" ht="12.5" hidden="1">
      <c r="A289" s="140">
        <v>265</v>
      </c>
      <c r="B289" s="163">
        <v>44926</v>
      </c>
      <c r="C289" s="141">
        <v>45382</v>
      </c>
      <c r="D289" s="163" t="s">
        <v>605</v>
      </c>
      <c r="E289" s="140">
        <v>1</v>
      </c>
      <c r="F289" s="140" t="s">
        <v>444</v>
      </c>
      <c r="G289" s="140" t="s">
        <v>444</v>
      </c>
      <c r="H289" s="140" t="s">
        <v>444</v>
      </c>
      <c r="I289" s="140" t="s">
        <v>444</v>
      </c>
      <c r="J289" s="140" t="s">
        <v>444</v>
      </c>
      <c r="K289" s="140" t="s">
        <v>444</v>
      </c>
      <c r="L289" s="142" t="s">
        <v>289</v>
      </c>
      <c r="M289" s="140" t="s">
        <v>310</v>
      </c>
      <c r="N289" s="140" t="s">
        <v>300</v>
      </c>
      <c r="O289" s="141" t="s">
        <v>301</v>
      </c>
      <c r="P289" s="140" t="s">
        <v>531</v>
      </c>
      <c r="Q289" s="140"/>
      <c r="R289" s="140" t="s">
        <v>311</v>
      </c>
      <c r="S289" s="140"/>
    </row>
    <row r="290" spans="1:19" ht="12.5" hidden="1">
      <c r="A290" s="140">
        <v>266</v>
      </c>
      <c r="B290" s="163">
        <v>44926</v>
      </c>
      <c r="C290" s="141">
        <v>45382</v>
      </c>
      <c r="D290" s="163" t="s">
        <v>606</v>
      </c>
      <c r="E290" s="140">
        <v>1</v>
      </c>
      <c r="F290" s="140" t="s">
        <v>289</v>
      </c>
      <c r="G290" s="140" t="s">
        <v>289</v>
      </c>
      <c r="H290" s="140" t="s">
        <v>289</v>
      </c>
      <c r="I290" s="140" t="s">
        <v>289</v>
      </c>
      <c r="J290" s="140" t="s">
        <v>289</v>
      </c>
      <c r="K290" s="140" t="s">
        <v>289</v>
      </c>
      <c r="L290" s="142" t="s">
        <v>289</v>
      </c>
      <c r="M290" s="140" t="s">
        <v>310</v>
      </c>
      <c r="N290" s="140" t="s">
        <v>300</v>
      </c>
      <c r="O290" s="141" t="s">
        <v>301</v>
      </c>
      <c r="P290" s="140" t="s">
        <v>531</v>
      </c>
      <c r="Q290" s="140"/>
      <c r="R290" s="140" t="s">
        <v>410</v>
      </c>
      <c r="S290" s="140"/>
    </row>
    <row r="291" spans="1:19" ht="12.5" hidden="1">
      <c r="A291" s="140">
        <v>267</v>
      </c>
      <c r="B291" s="163">
        <v>44926</v>
      </c>
      <c r="C291" s="141">
        <v>45382</v>
      </c>
      <c r="D291" s="163" t="s">
        <v>607</v>
      </c>
      <c r="E291" s="140">
        <v>1</v>
      </c>
      <c r="F291" s="140" t="s">
        <v>289</v>
      </c>
      <c r="G291" s="140" t="s">
        <v>289</v>
      </c>
      <c r="H291" s="140" t="s">
        <v>289</v>
      </c>
      <c r="I291" s="140" t="s">
        <v>289</v>
      </c>
      <c r="J291" s="140" t="s">
        <v>289</v>
      </c>
      <c r="K291" s="140" t="s">
        <v>289</v>
      </c>
      <c r="L291" s="142" t="s">
        <v>289</v>
      </c>
      <c r="M291" s="140" t="s">
        <v>444</v>
      </c>
      <c r="N291" s="140" t="s">
        <v>444</v>
      </c>
      <c r="O291" s="141" t="s">
        <v>444</v>
      </c>
      <c r="P291" s="140" t="s">
        <v>444</v>
      </c>
      <c r="Q291" s="140"/>
      <c r="R291" s="140" t="s">
        <v>444</v>
      </c>
      <c r="S291" s="140"/>
    </row>
    <row r="292" spans="1:19" ht="12.5" hidden="1">
      <c r="A292" s="140">
        <v>268</v>
      </c>
      <c r="B292" s="163">
        <v>44926</v>
      </c>
      <c r="C292" s="141">
        <v>45382</v>
      </c>
      <c r="D292" s="163" t="s">
        <v>608</v>
      </c>
      <c r="E292" s="140">
        <v>1</v>
      </c>
      <c r="F292" s="140" t="s">
        <v>289</v>
      </c>
      <c r="G292" s="140" t="s">
        <v>289</v>
      </c>
      <c r="H292" s="140" t="s">
        <v>289</v>
      </c>
      <c r="I292" s="140" t="s">
        <v>289</v>
      </c>
      <c r="J292" s="140" t="s">
        <v>289</v>
      </c>
      <c r="K292" s="140" t="s">
        <v>289</v>
      </c>
      <c r="L292" s="142" t="s">
        <v>289</v>
      </c>
      <c r="M292" s="140" t="s">
        <v>444</v>
      </c>
      <c r="N292" s="140" t="s">
        <v>444</v>
      </c>
      <c r="O292" s="141" t="s">
        <v>444</v>
      </c>
      <c r="P292" s="140" t="s">
        <v>444</v>
      </c>
      <c r="Q292" s="140"/>
      <c r="R292" s="140" t="s">
        <v>444</v>
      </c>
      <c r="S292" s="140"/>
    </row>
    <row r="293" spans="1:19" ht="12.5" hidden="1">
      <c r="A293" s="140">
        <v>269</v>
      </c>
      <c r="B293" s="163">
        <v>44926</v>
      </c>
      <c r="C293" s="141">
        <v>45382</v>
      </c>
      <c r="D293" s="163" t="s">
        <v>609</v>
      </c>
      <c r="E293" s="140">
        <v>1</v>
      </c>
      <c r="F293" s="140" t="s">
        <v>289</v>
      </c>
      <c r="G293" s="140" t="s">
        <v>289</v>
      </c>
      <c r="H293" s="140" t="s">
        <v>289</v>
      </c>
      <c r="I293" s="140" t="s">
        <v>289</v>
      </c>
      <c r="J293" s="140" t="s">
        <v>289</v>
      </c>
      <c r="K293" s="140" t="s">
        <v>289</v>
      </c>
      <c r="L293" s="142" t="s">
        <v>289</v>
      </c>
      <c r="M293" s="140" t="s">
        <v>444</v>
      </c>
      <c r="N293" s="140" t="s">
        <v>444</v>
      </c>
      <c r="O293" s="141" t="s">
        <v>444</v>
      </c>
      <c r="P293" s="140" t="s">
        <v>444</v>
      </c>
      <c r="Q293" s="140"/>
      <c r="R293" s="140" t="s">
        <v>444</v>
      </c>
      <c r="S293" s="140"/>
    </row>
    <row r="294" spans="1:19" ht="12.5" hidden="1">
      <c r="A294" s="140">
        <v>270</v>
      </c>
      <c r="B294" s="163">
        <v>44926</v>
      </c>
      <c r="C294" s="141">
        <v>45382</v>
      </c>
      <c r="D294" s="163" t="s">
        <v>610</v>
      </c>
      <c r="E294" s="140">
        <v>1</v>
      </c>
      <c r="F294" s="140" t="s">
        <v>289</v>
      </c>
      <c r="G294" s="140" t="s">
        <v>289</v>
      </c>
      <c r="H294" s="140" t="s">
        <v>289</v>
      </c>
      <c r="I294" s="140" t="s">
        <v>289</v>
      </c>
      <c r="J294" s="140" t="s">
        <v>289</v>
      </c>
      <c r="K294" s="140" t="s">
        <v>289</v>
      </c>
      <c r="L294" s="142" t="s">
        <v>289</v>
      </c>
      <c r="M294" s="140" t="s">
        <v>444</v>
      </c>
      <c r="N294" s="140" t="s">
        <v>444</v>
      </c>
      <c r="O294" s="141" t="s">
        <v>444</v>
      </c>
      <c r="P294" s="140" t="s">
        <v>444</v>
      </c>
      <c r="Q294" s="140"/>
      <c r="R294" s="140" t="s">
        <v>444</v>
      </c>
      <c r="S294" s="140"/>
    </row>
    <row r="295" spans="1:19" ht="12.5" hidden="1">
      <c r="A295" s="140">
        <v>271</v>
      </c>
      <c r="B295" s="163">
        <v>44926</v>
      </c>
      <c r="C295" s="141">
        <v>45382</v>
      </c>
      <c r="D295" s="163" t="s">
        <v>611</v>
      </c>
      <c r="E295" s="140">
        <v>1</v>
      </c>
      <c r="F295" s="140" t="s">
        <v>289</v>
      </c>
      <c r="G295" s="140" t="s">
        <v>289</v>
      </c>
      <c r="H295" s="140" t="s">
        <v>289</v>
      </c>
      <c r="I295" s="140" t="s">
        <v>289</v>
      </c>
      <c r="J295" s="140" t="s">
        <v>289</v>
      </c>
      <c r="K295" s="140" t="s">
        <v>289</v>
      </c>
      <c r="L295" s="142" t="s">
        <v>289</v>
      </c>
      <c r="M295" s="140" t="s">
        <v>444</v>
      </c>
      <c r="N295" s="140" t="s">
        <v>444</v>
      </c>
      <c r="O295" s="141" t="s">
        <v>444</v>
      </c>
      <c r="P295" s="140" t="s">
        <v>444</v>
      </c>
      <c r="Q295" s="140"/>
      <c r="R295" s="140" t="s">
        <v>444</v>
      </c>
      <c r="S295" s="140"/>
    </row>
    <row r="296" spans="1:19" ht="12.5" hidden="1">
      <c r="A296" s="140">
        <v>272</v>
      </c>
      <c r="B296" s="163">
        <v>44926</v>
      </c>
      <c r="C296" s="141">
        <v>45382</v>
      </c>
      <c r="D296" s="163" t="s">
        <v>612</v>
      </c>
      <c r="E296" s="140">
        <v>1</v>
      </c>
      <c r="F296" s="140" t="s">
        <v>289</v>
      </c>
      <c r="G296" s="140" t="s">
        <v>289</v>
      </c>
      <c r="H296" s="140" t="s">
        <v>289</v>
      </c>
      <c r="I296" s="140" t="s">
        <v>289</v>
      </c>
      <c r="J296" s="140" t="s">
        <v>289</v>
      </c>
      <c r="K296" s="140" t="s">
        <v>289</v>
      </c>
      <c r="L296" s="142" t="s">
        <v>289</v>
      </c>
      <c r="M296" s="140" t="s">
        <v>444</v>
      </c>
      <c r="N296" s="140" t="s">
        <v>444</v>
      </c>
      <c r="O296" s="141" t="s">
        <v>444</v>
      </c>
      <c r="P296" s="140" t="s">
        <v>444</v>
      </c>
      <c r="Q296" s="140"/>
      <c r="R296" s="140" t="s">
        <v>444</v>
      </c>
      <c r="S296" s="140"/>
    </row>
    <row r="297" spans="1:19" ht="12.5" hidden="1">
      <c r="A297" s="140">
        <v>273</v>
      </c>
      <c r="B297" s="163">
        <v>44926</v>
      </c>
      <c r="C297" s="141">
        <v>45382</v>
      </c>
      <c r="D297" s="163" t="s">
        <v>613</v>
      </c>
      <c r="E297" s="140">
        <v>350</v>
      </c>
      <c r="F297" s="140" t="s">
        <v>296</v>
      </c>
      <c r="G297" s="140" t="s">
        <v>463</v>
      </c>
      <c r="H297" s="140" t="s">
        <v>303</v>
      </c>
      <c r="I297" s="140" t="s">
        <v>327</v>
      </c>
      <c r="J297" s="140" t="s">
        <v>298</v>
      </c>
      <c r="K297" s="140" t="s">
        <v>327</v>
      </c>
      <c r="L297" s="142">
        <v>1984</v>
      </c>
      <c r="M297" s="140" t="s">
        <v>290</v>
      </c>
      <c r="N297" s="140" t="s">
        <v>300</v>
      </c>
      <c r="O297" s="141" t="s">
        <v>301</v>
      </c>
      <c r="P297" s="140" t="s">
        <v>531</v>
      </c>
      <c r="Q297" s="140" t="s">
        <v>473</v>
      </c>
      <c r="R297" s="140" t="s">
        <v>410</v>
      </c>
      <c r="S297" s="140"/>
    </row>
    <row r="298" spans="1:19" ht="12.5" hidden="1">
      <c r="A298" s="140">
        <v>274</v>
      </c>
      <c r="B298" s="163">
        <v>44926</v>
      </c>
      <c r="C298" s="141">
        <v>45382</v>
      </c>
      <c r="D298" s="163" t="s">
        <v>614</v>
      </c>
      <c r="E298" s="140">
        <v>350</v>
      </c>
      <c r="F298" s="140" t="s">
        <v>296</v>
      </c>
      <c r="G298" s="140" t="s">
        <v>463</v>
      </c>
      <c r="H298" s="140" t="s">
        <v>303</v>
      </c>
      <c r="I298" s="140" t="s">
        <v>327</v>
      </c>
      <c r="J298" s="140" t="s">
        <v>298</v>
      </c>
      <c r="K298" s="140" t="s">
        <v>327</v>
      </c>
      <c r="L298" s="142">
        <v>1984</v>
      </c>
      <c r="M298" s="140" t="s">
        <v>290</v>
      </c>
      <c r="N298" s="140" t="s">
        <v>300</v>
      </c>
      <c r="O298" s="141" t="s">
        <v>301</v>
      </c>
      <c r="P298" s="140" t="s">
        <v>531</v>
      </c>
      <c r="Q298" s="140" t="s">
        <v>473</v>
      </c>
      <c r="R298" s="140" t="s">
        <v>410</v>
      </c>
      <c r="S298" s="140"/>
    </row>
    <row r="299" spans="1:19" ht="12.5" hidden="1">
      <c r="A299" s="140">
        <v>275</v>
      </c>
      <c r="B299" s="163">
        <v>45269</v>
      </c>
      <c r="C299" s="141">
        <v>45382</v>
      </c>
      <c r="D299" s="163" t="s">
        <v>615</v>
      </c>
      <c r="E299" s="140">
        <v>550</v>
      </c>
      <c r="F299" s="140" t="s">
        <v>409</v>
      </c>
      <c r="G299" s="140" t="s">
        <v>463</v>
      </c>
      <c r="H299" s="140" t="s">
        <v>303</v>
      </c>
      <c r="I299" s="140" t="s">
        <v>327</v>
      </c>
      <c r="J299" s="140" t="s">
        <v>298</v>
      </c>
      <c r="K299" s="140" t="s">
        <v>327</v>
      </c>
      <c r="L299" s="142">
        <v>2008</v>
      </c>
      <c r="M299" s="140" t="s">
        <v>290</v>
      </c>
      <c r="N299" s="140" t="s">
        <v>291</v>
      </c>
      <c r="O299" s="141" t="s">
        <v>292</v>
      </c>
      <c r="P299" s="140" t="s">
        <v>293</v>
      </c>
      <c r="Q299" s="140"/>
      <c r="R299" s="140" t="s">
        <v>304</v>
      </c>
      <c r="S299" s="140"/>
    </row>
    <row r="300" spans="1:19" ht="12.5" hidden="1">
      <c r="A300" s="140">
        <v>276</v>
      </c>
      <c r="B300" s="163">
        <v>45269</v>
      </c>
      <c r="C300" s="141">
        <v>45382</v>
      </c>
      <c r="D300" s="163" t="s">
        <v>616</v>
      </c>
      <c r="E300" s="140">
        <v>400</v>
      </c>
      <c r="F300" s="140" t="s">
        <v>409</v>
      </c>
      <c r="G300" s="140" t="s">
        <v>463</v>
      </c>
      <c r="H300" s="140" t="s">
        <v>303</v>
      </c>
      <c r="I300" s="140" t="s">
        <v>327</v>
      </c>
      <c r="J300" s="140" t="s">
        <v>298</v>
      </c>
      <c r="K300" s="140" t="s">
        <v>327</v>
      </c>
      <c r="L300" s="142">
        <v>2008</v>
      </c>
      <c r="M300" s="140" t="s">
        <v>290</v>
      </c>
      <c r="N300" s="140" t="s">
        <v>291</v>
      </c>
      <c r="O300" s="141" t="s">
        <v>292</v>
      </c>
      <c r="P300" s="140" t="s">
        <v>293</v>
      </c>
      <c r="Q300" s="140"/>
      <c r="R300" s="140" t="s">
        <v>410</v>
      </c>
      <c r="S300" s="140"/>
    </row>
    <row r="301" spans="1:19" ht="12.5" hidden="1">
      <c r="A301" s="140">
        <v>277</v>
      </c>
      <c r="B301" s="163">
        <v>45269</v>
      </c>
      <c r="C301" s="141">
        <v>45382</v>
      </c>
      <c r="D301" s="163" t="s">
        <v>617</v>
      </c>
      <c r="E301" s="140">
        <v>350</v>
      </c>
      <c r="F301" s="140" t="s">
        <v>296</v>
      </c>
      <c r="G301" s="140" t="s">
        <v>463</v>
      </c>
      <c r="H301" s="140" t="s">
        <v>303</v>
      </c>
      <c r="I301" s="140" t="s">
        <v>327</v>
      </c>
      <c r="J301" s="140" t="s">
        <v>298</v>
      </c>
      <c r="K301" s="140" t="s">
        <v>327</v>
      </c>
      <c r="L301" s="142">
        <v>1986</v>
      </c>
      <c r="M301" s="140" t="s">
        <v>290</v>
      </c>
      <c r="N301" s="140" t="s">
        <v>300</v>
      </c>
      <c r="O301" s="141" t="s">
        <v>301</v>
      </c>
      <c r="P301" s="140" t="s">
        <v>531</v>
      </c>
      <c r="Q301" s="140" t="s">
        <v>473</v>
      </c>
      <c r="R301" s="140" t="s">
        <v>410</v>
      </c>
      <c r="S301" s="140"/>
    </row>
    <row r="302" spans="1:19" ht="12.5" hidden="1">
      <c r="A302" s="140">
        <v>278</v>
      </c>
      <c r="B302" s="163">
        <v>45269</v>
      </c>
      <c r="C302" s="141">
        <v>45382</v>
      </c>
      <c r="D302" s="163" t="s">
        <v>618</v>
      </c>
      <c r="E302" s="140">
        <v>400</v>
      </c>
      <c r="F302" s="140" t="s">
        <v>409</v>
      </c>
      <c r="G302" s="140" t="s">
        <v>463</v>
      </c>
      <c r="H302" s="140" t="s">
        <v>303</v>
      </c>
      <c r="I302" s="140" t="s">
        <v>327</v>
      </c>
      <c r="J302" s="140" t="s">
        <v>298</v>
      </c>
      <c r="K302" s="140" t="s">
        <v>327</v>
      </c>
      <c r="L302" s="142">
        <v>2009</v>
      </c>
      <c r="M302" s="140" t="s">
        <v>290</v>
      </c>
      <c r="N302" s="140" t="s">
        <v>291</v>
      </c>
      <c r="O302" s="141" t="s">
        <v>292</v>
      </c>
      <c r="P302" s="140" t="s">
        <v>293</v>
      </c>
      <c r="Q302" s="140"/>
      <c r="R302" s="140" t="s">
        <v>410</v>
      </c>
      <c r="S302" s="140"/>
    </row>
    <row r="303" spans="1:19" ht="12.5" hidden="1">
      <c r="A303" s="140">
        <v>279</v>
      </c>
      <c r="B303" s="163">
        <v>45269</v>
      </c>
      <c r="C303" s="141">
        <v>45382</v>
      </c>
      <c r="D303" s="163" t="s">
        <v>619</v>
      </c>
      <c r="E303" s="140">
        <v>650</v>
      </c>
      <c r="F303" s="140" t="s">
        <v>409</v>
      </c>
      <c r="G303" s="140" t="s">
        <v>463</v>
      </c>
      <c r="H303" s="140" t="s">
        <v>303</v>
      </c>
      <c r="I303" s="140" t="s">
        <v>327</v>
      </c>
      <c r="J303" s="140" t="s">
        <v>298</v>
      </c>
      <c r="K303" s="140" t="s">
        <v>327</v>
      </c>
      <c r="L303" s="142">
        <v>2010</v>
      </c>
      <c r="M303" s="140" t="s">
        <v>290</v>
      </c>
      <c r="N303" s="140" t="s">
        <v>291</v>
      </c>
      <c r="O303" s="141" t="s">
        <v>292</v>
      </c>
      <c r="P303" s="140" t="s">
        <v>293</v>
      </c>
      <c r="Q303" s="140"/>
      <c r="R303" s="140" t="s">
        <v>410</v>
      </c>
      <c r="S303" s="140"/>
    </row>
    <row r="304" spans="1:19" ht="12.5" hidden="1">
      <c r="A304" s="140">
        <v>280</v>
      </c>
      <c r="B304" s="163">
        <v>45269</v>
      </c>
      <c r="C304" s="141">
        <v>45382</v>
      </c>
      <c r="D304" s="163" t="s">
        <v>620</v>
      </c>
      <c r="E304" s="140">
        <v>550</v>
      </c>
      <c r="F304" s="140" t="s">
        <v>409</v>
      </c>
      <c r="G304" s="140" t="s">
        <v>463</v>
      </c>
      <c r="H304" s="140" t="s">
        <v>303</v>
      </c>
      <c r="I304" s="140" t="s">
        <v>327</v>
      </c>
      <c r="J304" s="140" t="s">
        <v>298</v>
      </c>
      <c r="K304" s="140" t="s">
        <v>289</v>
      </c>
      <c r="L304" s="142">
        <v>2013</v>
      </c>
      <c r="M304" s="140" t="s">
        <v>290</v>
      </c>
      <c r="N304" s="140" t="s">
        <v>291</v>
      </c>
      <c r="O304" s="141" t="s">
        <v>292</v>
      </c>
      <c r="P304" s="140" t="s">
        <v>293</v>
      </c>
      <c r="Q304" s="140"/>
      <c r="R304" s="140" t="s">
        <v>410</v>
      </c>
      <c r="S304" s="140"/>
    </row>
    <row r="305" spans="1:19" ht="12.5" hidden="1">
      <c r="A305" s="140">
        <v>281</v>
      </c>
      <c r="B305" s="163">
        <v>45269</v>
      </c>
      <c r="C305" s="141">
        <v>45382</v>
      </c>
      <c r="D305" s="163" t="s">
        <v>621</v>
      </c>
      <c r="E305" s="140">
        <v>550</v>
      </c>
      <c r="F305" s="140" t="s">
        <v>409</v>
      </c>
      <c r="G305" s="140" t="s">
        <v>463</v>
      </c>
      <c r="H305" s="140" t="s">
        <v>303</v>
      </c>
      <c r="I305" s="140" t="s">
        <v>327</v>
      </c>
      <c r="J305" s="140" t="s">
        <v>298</v>
      </c>
      <c r="K305" s="140" t="s">
        <v>289</v>
      </c>
      <c r="L305" s="142">
        <v>2013</v>
      </c>
      <c r="M305" s="140" t="s">
        <v>290</v>
      </c>
      <c r="N305" s="140" t="s">
        <v>291</v>
      </c>
      <c r="O305" s="141" t="s">
        <v>292</v>
      </c>
      <c r="P305" s="140" t="s">
        <v>293</v>
      </c>
      <c r="Q305" s="140"/>
      <c r="R305" s="140" t="s">
        <v>304</v>
      </c>
      <c r="S305" s="140"/>
    </row>
    <row r="306" spans="1:19" ht="12.5" hidden="1">
      <c r="A306" s="140">
        <v>282</v>
      </c>
      <c r="B306" s="163">
        <v>45269</v>
      </c>
      <c r="C306" s="141">
        <v>45382</v>
      </c>
      <c r="D306" s="163" t="s">
        <v>622</v>
      </c>
      <c r="E306" s="140">
        <v>550</v>
      </c>
      <c r="F306" s="140" t="s">
        <v>409</v>
      </c>
      <c r="G306" s="140" t="s">
        <v>463</v>
      </c>
      <c r="H306" s="140" t="s">
        <v>303</v>
      </c>
      <c r="I306" s="140" t="s">
        <v>327</v>
      </c>
      <c r="J306" s="140" t="s">
        <v>298</v>
      </c>
      <c r="K306" s="140" t="s">
        <v>289</v>
      </c>
      <c r="L306" s="142">
        <v>2016</v>
      </c>
      <c r="M306" s="140" t="s">
        <v>290</v>
      </c>
      <c r="N306" s="140" t="s">
        <v>291</v>
      </c>
      <c r="O306" s="141" t="s">
        <v>292</v>
      </c>
      <c r="P306" s="140" t="s">
        <v>293</v>
      </c>
      <c r="Q306" s="140"/>
      <c r="R306" s="140" t="s">
        <v>410</v>
      </c>
      <c r="S306" s="140"/>
    </row>
    <row r="307" spans="1:19" ht="12.5" hidden="1">
      <c r="A307" s="140">
        <v>283</v>
      </c>
      <c r="B307" s="163">
        <v>45269</v>
      </c>
      <c r="C307" s="141">
        <v>45382</v>
      </c>
      <c r="D307" s="163" t="s">
        <v>587</v>
      </c>
      <c r="E307" s="140">
        <v>650</v>
      </c>
      <c r="F307" s="140" t="s">
        <v>409</v>
      </c>
      <c r="G307" s="140" t="s">
        <v>463</v>
      </c>
      <c r="H307" s="140" t="s">
        <v>303</v>
      </c>
      <c r="I307" s="140" t="s">
        <v>327</v>
      </c>
      <c r="J307" s="140" t="s">
        <v>298</v>
      </c>
      <c r="K307" s="140" t="s">
        <v>289</v>
      </c>
      <c r="L307" s="142">
        <v>2018</v>
      </c>
      <c r="M307" s="140" t="s">
        <v>290</v>
      </c>
      <c r="N307" s="140" t="s">
        <v>291</v>
      </c>
      <c r="O307" s="141" t="s">
        <v>292</v>
      </c>
      <c r="P307" s="140" t="s">
        <v>293</v>
      </c>
      <c r="Q307" s="140"/>
      <c r="R307" s="140" t="s">
        <v>304</v>
      </c>
      <c r="S307" s="140"/>
    </row>
    <row r="308" spans="1:19" ht="12.5" hidden="1">
      <c r="A308" s="140">
        <v>284</v>
      </c>
      <c r="B308" s="163">
        <v>45269</v>
      </c>
      <c r="C308" s="141">
        <v>45382</v>
      </c>
      <c r="D308" s="163" t="s">
        <v>623</v>
      </c>
      <c r="E308" s="140">
        <v>1</v>
      </c>
      <c r="F308" s="140" t="s">
        <v>289</v>
      </c>
      <c r="G308" s="140" t="s">
        <v>289</v>
      </c>
      <c r="H308" s="140" t="s">
        <v>289</v>
      </c>
      <c r="I308" s="140" t="s">
        <v>289</v>
      </c>
      <c r="J308" s="140" t="s">
        <v>289</v>
      </c>
      <c r="K308" s="140" t="s">
        <v>289</v>
      </c>
      <c r="L308" s="142" t="s">
        <v>289</v>
      </c>
      <c r="M308" s="140" t="s">
        <v>310</v>
      </c>
      <c r="N308" s="140" t="s">
        <v>300</v>
      </c>
      <c r="O308" s="141" t="s">
        <v>301</v>
      </c>
      <c r="P308" s="140" t="s">
        <v>531</v>
      </c>
      <c r="Q308" s="140"/>
      <c r="R308" s="140" t="s">
        <v>331</v>
      </c>
      <c r="S308" s="140"/>
    </row>
    <row r="309" spans="1:19" ht="12.5" hidden="1">
      <c r="A309" s="140">
        <v>285</v>
      </c>
      <c r="B309" s="163">
        <v>45269</v>
      </c>
      <c r="C309" s="141">
        <v>45382</v>
      </c>
      <c r="D309" s="163" t="s">
        <v>624</v>
      </c>
      <c r="E309" s="140">
        <v>1</v>
      </c>
      <c r="F309" s="140" t="s">
        <v>289</v>
      </c>
      <c r="G309" s="140" t="s">
        <v>289</v>
      </c>
      <c r="H309" s="140" t="s">
        <v>289</v>
      </c>
      <c r="I309" s="140" t="s">
        <v>289</v>
      </c>
      <c r="J309" s="140" t="s">
        <v>289</v>
      </c>
      <c r="K309" s="140" t="s">
        <v>289</v>
      </c>
      <c r="L309" s="142" t="s">
        <v>289</v>
      </c>
      <c r="M309" s="140" t="s">
        <v>310</v>
      </c>
      <c r="N309" s="140" t="s">
        <v>300</v>
      </c>
      <c r="O309" s="141" t="s">
        <v>301</v>
      </c>
      <c r="P309" s="140" t="s">
        <v>531</v>
      </c>
      <c r="Q309" s="140"/>
      <c r="R309" s="140" t="s">
        <v>337</v>
      </c>
      <c r="S309" s="140"/>
    </row>
    <row r="310" spans="1:19" ht="12.5" hidden="1">
      <c r="A310" s="140">
        <v>286</v>
      </c>
      <c r="B310" s="163">
        <v>45270</v>
      </c>
      <c r="C310" s="141">
        <v>45382</v>
      </c>
      <c r="D310" s="163" t="s">
        <v>596</v>
      </c>
      <c r="E310" s="140">
        <v>1</v>
      </c>
      <c r="F310" s="140" t="s">
        <v>289</v>
      </c>
      <c r="G310" s="140" t="s">
        <v>289</v>
      </c>
      <c r="H310" s="140" t="s">
        <v>289</v>
      </c>
      <c r="I310" s="140" t="s">
        <v>289</v>
      </c>
      <c r="J310" s="140" t="s">
        <v>289</v>
      </c>
      <c r="K310" s="140" t="s">
        <v>289</v>
      </c>
      <c r="L310" s="142" t="s">
        <v>289</v>
      </c>
      <c r="M310" s="140" t="s">
        <v>310</v>
      </c>
      <c r="N310" s="140" t="s">
        <v>300</v>
      </c>
      <c r="O310" s="141" t="s">
        <v>301</v>
      </c>
      <c r="P310" s="140" t="s">
        <v>531</v>
      </c>
      <c r="Q310" s="140"/>
      <c r="R310" s="140" t="s">
        <v>294</v>
      </c>
      <c r="S310" s="140"/>
    </row>
    <row r="311" spans="1:19" ht="12.5" hidden="1">
      <c r="A311" s="140">
        <v>287</v>
      </c>
      <c r="B311" s="163">
        <v>45279</v>
      </c>
      <c r="C311" s="141">
        <v>45382</v>
      </c>
      <c r="D311" s="163" t="s">
        <v>573</v>
      </c>
      <c r="E311" s="140">
        <v>1</v>
      </c>
      <c r="F311" s="140" t="s">
        <v>444</v>
      </c>
      <c r="G311" s="140" t="s">
        <v>444</v>
      </c>
      <c r="H311" s="140" t="s">
        <v>444</v>
      </c>
      <c r="I311" s="140" t="s">
        <v>444</v>
      </c>
      <c r="J311" s="140" t="s">
        <v>444</v>
      </c>
      <c r="K311" s="140" t="s">
        <v>444</v>
      </c>
      <c r="L311" s="142" t="s">
        <v>289</v>
      </c>
      <c r="M311" s="140" t="s">
        <v>444</v>
      </c>
      <c r="N311" s="140" t="s">
        <v>444</v>
      </c>
      <c r="O311" s="141" t="s">
        <v>444</v>
      </c>
      <c r="P311" s="140" t="s">
        <v>444</v>
      </c>
      <c r="Q311" s="140"/>
      <c r="R311" s="140" t="s">
        <v>444</v>
      </c>
      <c r="S311" s="140"/>
    </row>
    <row r="312" spans="1:19" ht="12.5" hidden="1">
      <c r="A312" s="140">
        <v>288</v>
      </c>
      <c r="B312" s="163">
        <v>45300</v>
      </c>
      <c r="C312" s="141">
        <v>45382</v>
      </c>
      <c r="D312" s="163" t="s">
        <v>574</v>
      </c>
      <c r="E312" s="140">
        <v>1000</v>
      </c>
      <c r="F312" s="140" t="s">
        <v>444</v>
      </c>
      <c r="G312" s="140" t="s">
        <v>444</v>
      </c>
      <c r="H312" s="140" t="s">
        <v>444</v>
      </c>
      <c r="I312" s="140" t="s">
        <v>444</v>
      </c>
      <c r="J312" s="140" t="s">
        <v>444</v>
      </c>
      <c r="K312" s="140" t="s">
        <v>444</v>
      </c>
      <c r="L312" s="142" t="s">
        <v>289</v>
      </c>
      <c r="M312" s="140" t="s">
        <v>310</v>
      </c>
      <c r="N312" s="140" t="s">
        <v>300</v>
      </c>
      <c r="O312" s="141" t="s">
        <v>301</v>
      </c>
      <c r="P312" s="140" t="s">
        <v>531</v>
      </c>
      <c r="Q312" s="140"/>
      <c r="R312" s="140" t="s">
        <v>331</v>
      </c>
      <c r="S312" s="140"/>
    </row>
    <row r="313" spans="1:19" ht="12.5" hidden="1">
      <c r="A313" s="140">
        <v>289</v>
      </c>
      <c r="B313" s="163">
        <v>44301</v>
      </c>
      <c r="C313" s="141">
        <v>45382</v>
      </c>
      <c r="D313" s="163" t="s">
        <v>625</v>
      </c>
      <c r="E313" s="140">
        <v>1</v>
      </c>
      <c r="F313" s="140" t="s">
        <v>289</v>
      </c>
      <c r="G313" s="140" t="s">
        <v>289</v>
      </c>
      <c r="H313" s="140" t="s">
        <v>289</v>
      </c>
      <c r="I313" s="140" t="s">
        <v>289</v>
      </c>
      <c r="J313" s="140" t="s">
        <v>289</v>
      </c>
      <c r="K313" s="140" t="s">
        <v>289</v>
      </c>
      <c r="L313" s="142" t="s">
        <v>289</v>
      </c>
      <c r="M313" s="140" t="s">
        <v>310</v>
      </c>
      <c r="N313" s="140" t="s">
        <v>300</v>
      </c>
      <c r="O313" s="141" t="s">
        <v>301</v>
      </c>
      <c r="P313" s="140" t="s">
        <v>531</v>
      </c>
      <c r="Q313" s="140"/>
      <c r="R313" s="140" t="s">
        <v>353</v>
      </c>
      <c r="S313" s="140"/>
    </row>
    <row r="314" spans="1:19" ht="12.5" hidden="1">
      <c r="A314" s="140">
        <v>290</v>
      </c>
      <c r="B314" s="163">
        <v>44302</v>
      </c>
      <c r="C314" s="141">
        <v>45382</v>
      </c>
      <c r="D314" s="163" t="s">
        <v>626</v>
      </c>
      <c r="E314" s="140">
        <v>1</v>
      </c>
      <c r="F314" s="140" t="s">
        <v>289</v>
      </c>
      <c r="G314" s="140" t="s">
        <v>289</v>
      </c>
      <c r="H314" s="140" t="s">
        <v>289</v>
      </c>
      <c r="I314" s="140" t="s">
        <v>289</v>
      </c>
      <c r="J314" s="140" t="s">
        <v>289</v>
      </c>
      <c r="K314" s="140" t="s">
        <v>289</v>
      </c>
      <c r="L314" s="142" t="s">
        <v>289</v>
      </c>
      <c r="M314" s="140" t="s">
        <v>310</v>
      </c>
      <c r="N314" s="140" t="s">
        <v>300</v>
      </c>
      <c r="O314" s="141" t="s">
        <v>301</v>
      </c>
      <c r="P314" s="140" t="s">
        <v>531</v>
      </c>
      <c r="Q314" s="140"/>
      <c r="R314" s="140" t="s">
        <v>299</v>
      </c>
      <c r="S314" s="140"/>
    </row>
    <row r="315" spans="1:19" ht="12.5" hidden="1">
      <c r="A315" s="140">
        <v>291</v>
      </c>
      <c r="B315" s="163">
        <v>44531</v>
      </c>
      <c r="C315" s="141">
        <v>45382</v>
      </c>
      <c r="D315" s="163" t="s">
        <v>627</v>
      </c>
      <c r="E315" s="140">
        <v>550</v>
      </c>
      <c r="F315" s="140" t="s">
        <v>296</v>
      </c>
      <c r="G315" s="140" t="s">
        <v>334</v>
      </c>
      <c r="H315" s="140" t="s">
        <v>303</v>
      </c>
      <c r="I315" s="140" t="s">
        <v>298</v>
      </c>
      <c r="J315" s="140" t="s">
        <v>298</v>
      </c>
      <c r="K315" s="140" t="s">
        <v>298</v>
      </c>
      <c r="L315" s="142">
        <v>1978</v>
      </c>
      <c r="M315" s="140" t="s">
        <v>290</v>
      </c>
      <c r="N315" s="140" t="s">
        <v>291</v>
      </c>
      <c r="O315" s="141" t="s">
        <v>292</v>
      </c>
      <c r="P315" s="140" t="s">
        <v>293</v>
      </c>
      <c r="Q315" s="140"/>
      <c r="R315" s="140" t="s">
        <v>450</v>
      </c>
      <c r="S315" s="140" t="s">
        <v>532</v>
      </c>
    </row>
    <row r="316" spans="1:19" ht="12.5" hidden="1">
      <c r="A316" s="140">
        <v>292</v>
      </c>
      <c r="B316" s="163">
        <v>44531</v>
      </c>
      <c r="C316" s="141">
        <v>45382</v>
      </c>
      <c r="D316" s="163" t="s">
        <v>628</v>
      </c>
      <c r="E316" s="140">
        <v>550</v>
      </c>
      <c r="F316" s="140" t="s">
        <v>308</v>
      </c>
      <c r="G316" s="140" t="s">
        <v>334</v>
      </c>
      <c r="H316" s="140" t="s">
        <v>303</v>
      </c>
      <c r="I316" s="140" t="s">
        <v>298</v>
      </c>
      <c r="J316" s="140" t="s">
        <v>298</v>
      </c>
      <c r="K316" s="140" t="s">
        <v>298</v>
      </c>
      <c r="L316" s="142">
        <v>2004</v>
      </c>
      <c r="M316" s="140" t="s">
        <v>290</v>
      </c>
      <c r="N316" s="140" t="s">
        <v>300</v>
      </c>
      <c r="O316" s="141" t="s">
        <v>301</v>
      </c>
      <c r="P316" s="140" t="s">
        <v>531</v>
      </c>
      <c r="Q316" s="140"/>
      <c r="R316" s="140" t="s">
        <v>295</v>
      </c>
      <c r="S316" s="140"/>
    </row>
    <row r="317" spans="1:19" ht="12.5" hidden="1">
      <c r="A317" s="140">
        <v>293</v>
      </c>
      <c r="B317" s="163">
        <v>44531</v>
      </c>
      <c r="C317" s="141">
        <v>45382</v>
      </c>
      <c r="D317" s="163" t="s">
        <v>629</v>
      </c>
      <c r="E317" s="140">
        <v>350</v>
      </c>
      <c r="F317" s="140" t="s">
        <v>385</v>
      </c>
      <c r="G317" s="140" t="s">
        <v>334</v>
      </c>
      <c r="H317" s="140" t="s">
        <v>303</v>
      </c>
      <c r="I317" s="140" t="s">
        <v>298</v>
      </c>
      <c r="J317" s="140" t="s">
        <v>298</v>
      </c>
      <c r="K317" s="140" t="s">
        <v>298</v>
      </c>
      <c r="L317" s="142">
        <v>1984</v>
      </c>
      <c r="M317" s="140" t="s">
        <v>290</v>
      </c>
      <c r="N317" s="140" t="s">
        <v>300</v>
      </c>
      <c r="O317" s="141" t="s">
        <v>301</v>
      </c>
      <c r="P317" s="140" t="s">
        <v>531</v>
      </c>
      <c r="Q317" s="140"/>
      <c r="R317" s="140" t="s">
        <v>294</v>
      </c>
      <c r="S317" s="140"/>
    </row>
    <row r="318" spans="1:19" ht="12.5" hidden="1">
      <c r="A318" s="140">
        <v>294</v>
      </c>
      <c r="B318" s="163">
        <v>44531</v>
      </c>
      <c r="C318" s="141">
        <v>45382</v>
      </c>
      <c r="D318" s="163" t="s">
        <v>630</v>
      </c>
      <c r="E318" s="140">
        <v>1000</v>
      </c>
      <c r="F318" s="140" t="s">
        <v>302</v>
      </c>
      <c r="G318" s="140" t="s">
        <v>334</v>
      </c>
      <c r="H318" s="140" t="s">
        <v>303</v>
      </c>
      <c r="I318" s="140" t="s">
        <v>298</v>
      </c>
      <c r="J318" s="140" t="s">
        <v>298</v>
      </c>
      <c r="K318" s="140" t="s">
        <v>298</v>
      </c>
      <c r="L318" s="142">
        <v>2022</v>
      </c>
      <c r="M318" s="140" t="s">
        <v>290</v>
      </c>
      <c r="N318" s="140" t="s">
        <v>291</v>
      </c>
      <c r="O318" s="141" t="s">
        <v>292</v>
      </c>
      <c r="P318" s="140" t="s">
        <v>293</v>
      </c>
      <c r="Q318" s="140"/>
      <c r="R318" s="140" t="s">
        <v>312</v>
      </c>
      <c r="S318" s="140" t="s">
        <v>510</v>
      </c>
    </row>
    <row r="319" spans="1:19" ht="12.5" hidden="1">
      <c r="A319" s="140">
        <v>295</v>
      </c>
      <c r="B319" s="163">
        <v>44682</v>
      </c>
      <c r="C319" s="141">
        <v>45382</v>
      </c>
      <c r="D319" s="163" t="s">
        <v>631</v>
      </c>
      <c r="E319" s="140">
        <v>380</v>
      </c>
      <c r="F319" s="140" t="s">
        <v>289</v>
      </c>
      <c r="G319" s="140" t="s">
        <v>289</v>
      </c>
      <c r="H319" s="140" t="s">
        <v>289</v>
      </c>
      <c r="I319" s="140" t="s">
        <v>289</v>
      </c>
      <c r="J319" s="140" t="s">
        <v>298</v>
      </c>
      <c r="K319" s="140" t="s">
        <v>289</v>
      </c>
      <c r="L319" s="142">
        <v>2015</v>
      </c>
      <c r="M319" s="140" t="s">
        <v>290</v>
      </c>
      <c r="N319" s="140" t="s">
        <v>291</v>
      </c>
      <c r="O319" s="141" t="s">
        <v>292</v>
      </c>
      <c r="P319" s="140" t="s">
        <v>293</v>
      </c>
      <c r="Q319" s="140"/>
      <c r="R319" s="140" t="s">
        <v>410</v>
      </c>
      <c r="S319" s="140" t="s">
        <v>511</v>
      </c>
    </row>
    <row r="320" spans="1:19" ht="12.5" hidden="1">
      <c r="A320" s="140">
        <v>296</v>
      </c>
      <c r="B320" s="163">
        <v>44270</v>
      </c>
      <c r="C320" s="141">
        <v>45382</v>
      </c>
      <c r="D320" s="163" t="s">
        <v>632</v>
      </c>
      <c r="E320" s="140">
        <v>550</v>
      </c>
      <c r="F320" s="140" t="s">
        <v>444</v>
      </c>
      <c r="G320" s="140" t="s">
        <v>444</v>
      </c>
      <c r="H320" s="140" t="s">
        <v>464</v>
      </c>
      <c r="I320" s="140" t="s">
        <v>444</v>
      </c>
      <c r="J320" s="140" t="s">
        <v>298</v>
      </c>
      <c r="K320" s="140" t="s">
        <v>362</v>
      </c>
      <c r="L320" s="142" t="s">
        <v>289</v>
      </c>
      <c r="M320" s="140" t="s">
        <v>444</v>
      </c>
      <c r="N320" s="140" t="s">
        <v>400</v>
      </c>
      <c r="O320" s="141" t="s">
        <v>444</v>
      </c>
      <c r="P320" s="140" t="s">
        <v>444</v>
      </c>
      <c r="Q320" s="140" t="s">
        <v>469</v>
      </c>
      <c r="R320" s="140" t="s">
        <v>444</v>
      </c>
      <c r="S320" s="140"/>
    </row>
    <row r="321" spans="1:19" ht="12.5" hidden="1">
      <c r="A321" s="140">
        <v>297</v>
      </c>
      <c r="B321" s="163">
        <v>44926</v>
      </c>
      <c r="C321" s="141">
        <v>45382</v>
      </c>
      <c r="D321" s="163" t="s">
        <v>444</v>
      </c>
      <c r="E321" s="140">
        <v>3000</v>
      </c>
      <c r="F321" s="140" t="s">
        <v>289</v>
      </c>
      <c r="G321" s="140" t="s">
        <v>289</v>
      </c>
      <c r="H321" s="140" t="s">
        <v>464</v>
      </c>
      <c r="I321" s="140" t="s">
        <v>289</v>
      </c>
      <c r="J321" s="140" t="s">
        <v>289</v>
      </c>
      <c r="K321" s="140" t="s">
        <v>464</v>
      </c>
      <c r="L321" s="142">
        <v>1982</v>
      </c>
      <c r="M321" s="140" t="s">
        <v>310</v>
      </c>
      <c r="N321" s="140" t="s">
        <v>300</v>
      </c>
      <c r="O321" s="141" t="s">
        <v>301</v>
      </c>
      <c r="P321" s="140" t="s">
        <v>531</v>
      </c>
      <c r="Q321" s="140"/>
      <c r="R321" s="140" t="s">
        <v>311</v>
      </c>
      <c r="S321" s="140"/>
    </row>
    <row r="322" spans="1:19" ht="12.5" hidden="1">
      <c r="A322" s="140">
        <v>298</v>
      </c>
      <c r="B322" s="163">
        <v>45300</v>
      </c>
      <c r="C322" s="141">
        <v>45382</v>
      </c>
      <c r="D322" s="163" t="s">
        <v>633</v>
      </c>
      <c r="E322" s="140">
        <v>1500</v>
      </c>
      <c r="F322" s="140" t="s">
        <v>444</v>
      </c>
      <c r="G322" s="140" t="s">
        <v>444</v>
      </c>
      <c r="H322" s="140" t="s">
        <v>470</v>
      </c>
      <c r="I322" s="140" t="s">
        <v>289</v>
      </c>
      <c r="J322" s="140" t="s">
        <v>303</v>
      </c>
      <c r="K322" s="140" t="s">
        <v>298</v>
      </c>
      <c r="L322" s="142">
        <v>2010</v>
      </c>
      <c r="M322" s="140" t="s">
        <v>310</v>
      </c>
      <c r="N322" s="140" t="s">
        <v>300</v>
      </c>
      <c r="O322" s="141" t="s">
        <v>301</v>
      </c>
      <c r="P322" s="140" t="s">
        <v>531</v>
      </c>
      <c r="Q322" s="140"/>
      <c r="R322" s="140" t="s">
        <v>304</v>
      </c>
      <c r="S322" s="140"/>
    </row>
    <row r="323" spans="1:19" ht="12.5" hidden="1">
      <c r="A323" s="140">
        <v>299</v>
      </c>
      <c r="B323" s="163">
        <v>45300</v>
      </c>
      <c r="C323" s="141">
        <v>45382</v>
      </c>
      <c r="D323" s="163" t="s">
        <v>634</v>
      </c>
      <c r="E323" s="140">
        <v>500</v>
      </c>
      <c r="F323" s="140" t="s">
        <v>444</v>
      </c>
      <c r="G323" s="140" t="s">
        <v>465</v>
      </c>
      <c r="H323" s="140">
        <v>3000</v>
      </c>
      <c r="I323" s="140" t="s">
        <v>444</v>
      </c>
      <c r="J323" s="140" t="s">
        <v>303</v>
      </c>
      <c r="K323" s="140" t="s">
        <v>303</v>
      </c>
      <c r="L323" s="142">
        <v>2010</v>
      </c>
      <c r="M323" s="140" t="s">
        <v>290</v>
      </c>
      <c r="N323" s="140" t="s">
        <v>300</v>
      </c>
      <c r="O323" s="141" t="s">
        <v>301</v>
      </c>
      <c r="P323" s="140" t="s">
        <v>531</v>
      </c>
      <c r="Q323" s="140"/>
      <c r="R323" s="140" t="s">
        <v>295</v>
      </c>
      <c r="S323" s="140"/>
    </row>
    <row r="324" spans="1:19" ht="12.5" hidden="1">
      <c r="A324" s="140">
        <v>300</v>
      </c>
      <c r="B324" s="163">
        <v>44652</v>
      </c>
      <c r="C324" s="141">
        <v>45382</v>
      </c>
      <c r="D324" s="140" t="s">
        <v>635</v>
      </c>
      <c r="E324" s="140">
        <v>750</v>
      </c>
      <c r="F324" s="140" t="s">
        <v>448</v>
      </c>
      <c r="G324" s="140" t="s">
        <v>289</v>
      </c>
      <c r="H324" s="140" t="s">
        <v>289</v>
      </c>
      <c r="I324" s="140" t="s">
        <v>445</v>
      </c>
      <c r="J324" s="140" t="s">
        <v>298</v>
      </c>
      <c r="K324" s="140" t="s">
        <v>303</v>
      </c>
      <c r="L324" s="142">
        <v>2004</v>
      </c>
      <c r="M324" s="140" t="s">
        <v>290</v>
      </c>
      <c r="N324" s="140" t="s">
        <v>291</v>
      </c>
      <c r="O324" s="141" t="s">
        <v>292</v>
      </c>
      <c r="P324" s="140" t="s">
        <v>293</v>
      </c>
      <c r="Q324" s="140"/>
      <c r="R324" s="140" t="s">
        <v>304</v>
      </c>
      <c r="S324" s="140"/>
    </row>
    <row r="325" spans="1:19" ht="12.5" hidden="1">
      <c r="A325" s="140">
        <v>301</v>
      </c>
      <c r="B325" s="163">
        <v>44682</v>
      </c>
      <c r="C325" s="141">
        <v>45382</v>
      </c>
      <c r="D325" s="140" t="s">
        <v>636</v>
      </c>
      <c r="E325" s="140">
        <v>500</v>
      </c>
      <c r="F325" s="140" t="s">
        <v>512</v>
      </c>
      <c r="G325" s="140" t="s">
        <v>289</v>
      </c>
      <c r="H325" s="140">
        <v>22.7</v>
      </c>
      <c r="I325" s="140" t="s">
        <v>289</v>
      </c>
      <c r="J325" s="140" t="s">
        <v>298</v>
      </c>
      <c r="K325" s="140" t="s">
        <v>303</v>
      </c>
      <c r="L325" s="142">
        <v>2005</v>
      </c>
      <c r="M325" s="140" t="s">
        <v>290</v>
      </c>
      <c r="N325" s="140" t="s">
        <v>300</v>
      </c>
      <c r="O325" s="141" t="s">
        <v>301</v>
      </c>
      <c r="P325" s="140" t="s">
        <v>531</v>
      </c>
      <c r="Q325" s="140"/>
      <c r="R325" s="140" t="s">
        <v>444</v>
      </c>
      <c r="S325" s="140"/>
    </row>
    <row r="326" spans="1:19" ht="12.5" hidden="1">
      <c r="A326" s="140">
        <v>302</v>
      </c>
      <c r="B326" s="163">
        <v>44256</v>
      </c>
      <c r="C326" s="141">
        <v>45382</v>
      </c>
      <c r="D326" s="163" t="s">
        <v>840</v>
      </c>
      <c r="E326" s="140">
        <v>1500</v>
      </c>
      <c r="F326" s="140" t="s">
        <v>289</v>
      </c>
      <c r="G326" s="140" t="s">
        <v>530</v>
      </c>
      <c r="H326" s="140">
        <v>24.5</v>
      </c>
      <c r="I326" s="140" t="s">
        <v>298</v>
      </c>
      <c r="J326" s="140" t="s">
        <v>298</v>
      </c>
      <c r="K326" s="140" t="s">
        <v>298</v>
      </c>
      <c r="L326" s="142">
        <v>2014</v>
      </c>
      <c r="M326" s="140" t="s">
        <v>310</v>
      </c>
      <c r="N326" s="140" t="s">
        <v>300</v>
      </c>
      <c r="O326" s="141" t="s">
        <v>301</v>
      </c>
      <c r="P326" s="140" t="s">
        <v>531</v>
      </c>
      <c r="Q326" s="140"/>
      <c r="R326" s="140" t="s">
        <v>295</v>
      </c>
      <c r="S326" s="140"/>
    </row>
    <row r="327" spans="1:19"/>
    <row r="328" spans="1:19"/>
    <row r="329" spans="1:19"/>
    <row r="330" spans="1:19"/>
    <row r="331" spans="1:19"/>
    <row r="332" spans="1:19"/>
    <row r="333" spans="1:19"/>
    <row r="334" spans="1:19"/>
    <row r="335" spans="1:19"/>
    <row r="336" spans="1:19"/>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sheetData>
  <sheetProtection sort="0" autoFilter="0" pivotTables="0"/>
  <autoFilter ref="A24:S326" xr:uid="{00000000-0009-0000-0000-000003000000}">
    <filterColumn colId="12">
      <filters>
        <filter val="DRILLING"/>
      </filters>
    </filterColumn>
    <filterColumn colId="13">
      <filters>
        <filter val="CONTRATO"/>
      </filters>
    </filterColumn>
  </autoFilter>
  <mergeCells count="1">
    <mergeCell ref="A19:H20"/>
  </mergeCells>
  <phoneticPr fontId="54" type="noConversion"/>
  <conditionalFormatting sqref="Q16">
    <cfRule type="expression" dxfId="1" priority="1395" stopIfTrue="1">
      <formula>IF(C16&lt;&gt;0,IF(Q16=0,1,0))=1</formula>
    </cfRule>
  </conditionalFormatting>
  <conditionalFormatting sqref="R13">
    <cfRule type="expression" dxfId="0" priority="1509" stopIfTrue="1">
      <formula>IF(G13&lt;&gt;0,IF(R13=0,1,0))=1</formula>
    </cfRule>
  </conditionalFormatting>
  <dataValidations count="7">
    <dataValidation type="list" allowBlank="1" showInputMessage="1" showErrorMessage="1" sqref="R13 Q16" xr:uid="{00000000-0002-0000-0300-000002000000}">
      <formula1>$J$85:$J$117</formula1>
    </dataValidation>
    <dataValidation allowBlank="1" showErrorMessage="1" sqref="B234:B240" xr:uid="{D846128E-AB09-4DF4-946C-D2376CEFA657}"/>
    <dataValidation type="list" allowBlank="1" showInputMessage="1" showErrorMessage="1" sqref="I166" xr:uid="{DF93B74B-58E6-4AF2-8069-84473EB17B99}">
      <formula1>$D$36:$D$39</formula1>
    </dataValidation>
    <dataValidation type="list" allowBlank="1" showInputMessage="1" showErrorMessage="1" sqref="F168:F171 G168 H168:I171 K168:K171" xr:uid="{5D6EAF7F-1B9B-47BD-B6B8-F1E2E6A07FC4}">
      <formula1>$G$36:$G$47</formula1>
    </dataValidation>
    <dataValidation type="list" allowBlank="1" showInputMessage="1" showErrorMessage="1" sqref="K251 J90:J91 J191 K86 K235:K236 G25:G37 F103 I152:I165 J252:J265 J72 I83 K120:K121 I297:I307 J206:J217 J193:J194 G247 I233:I239 I74 G238 J249:J250 I232:J232 K77 J48:J53 F106:F120 G234:G235 J268:J275 G118:G119 F122:F137 G206 K36:K37 J279 F88:F90 G107 J107:J119 I88:I91 K206:K209 K196:K199 K253:K267 I142:K146 I107:I141 F121:G121 I281:I287 I196:I199 I206:I231 I150 K172:K173 I290:I295 I167 I36:I72 G189 G110:G111 K176:K177 K161:K166 I172:I180 I106:J106 I254:I255 I76:J77 I86 J185:K185 F86 I257 I259:I279 I80 I182:I192 I247:I252 J183 F71 F76:F77 F80:F83 I95:I103 J95:J100 J103:K103 I324 M204:P204 R204" xr:uid="{324F8354-73DB-481C-8019-1D9797432999}">
      <formula1>#REF!</formula1>
    </dataValidation>
    <dataValidation type="list" allowBlank="1" showInputMessage="1" showErrorMessage="1" sqref="J161 J164" xr:uid="{8099EA22-C354-4EBA-A177-24B6687EC686}">
      <formula1>$E$38:$E$41</formula1>
    </dataValidation>
    <dataValidation type="list" allowBlank="1" showInputMessage="1" showErrorMessage="1" sqref="G159:G160 G164:G165" xr:uid="{81287E51-DFCB-4E71-825A-615654EBEE15}">
      <formula1>$G$38:$G$65</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FEAF1"/>
  </sheetPr>
  <dimension ref="A9:XFD56"/>
  <sheetViews>
    <sheetView showGridLines="0" topLeftCell="A10" zoomScale="70" zoomScaleNormal="70" workbookViewId="0">
      <selection activeCell="F56" sqref="F56"/>
    </sheetView>
  </sheetViews>
  <sheetFormatPr baseColWidth="10" defaultColWidth="0" defaultRowHeight="11.5"/>
  <cols>
    <col min="1" max="1" width="7.54296875" style="39" customWidth="1"/>
    <col min="2" max="2" width="45" style="45" bestFit="1" customWidth="1"/>
    <col min="3" max="3" width="23.1796875" style="39" bestFit="1" customWidth="1"/>
    <col min="4" max="4" width="27.54296875" style="39" bestFit="1" customWidth="1"/>
    <col min="5" max="5" width="20.6328125" style="39" customWidth="1"/>
    <col min="6" max="6" width="47.08984375" style="39" bestFit="1" customWidth="1"/>
    <col min="7" max="8" width="29.6328125" style="39" customWidth="1"/>
    <col min="9" max="9" width="12.36328125" style="39" customWidth="1"/>
    <col min="10" max="10" width="23.453125" style="39" customWidth="1"/>
    <col min="11" max="11" width="29.6328125" style="39" customWidth="1"/>
    <col min="12" max="12" width="47.08984375" style="39" customWidth="1"/>
    <col min="13" max="13" width="29.6328125" style="39" customWidth="1"/>
    <col min="14" max="14" width="26.90625" style="39" customWidth="1"/>
    <col min="15" max="15" width="27.6328125" style="39" customWidth="1"/>
    <col min="16" max="16" width="20.90625" style="45" hidden="1" customWidth="1"/>
    <col min="17" max="17" width="19" style="39" hidden="1" customWidth="1"/>
    <col min="18" max="18" width="18.6328125" style="39" hidden="1" customWidth="1"/>
    <col min="19" max="19" width="23.453125" style="39" hidden="1" customWidth="1"/>
    <col min="20" max="16384" width="11.453125" style="39" hidden="1"/>
  </cols>
  <sheetData>
    <row r="9" spans="7:16384">
      <c r="M9" s="45"/>
      <c r="N9" s="45"/>
      <c r="O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c r="XEF9" s="45"/>
      <c r="XEG9" s="45"/>
      <c r="XEH9" s="45"/>
      <c r="XEI9" s="45"/>
      <c r="XEJ9" s="45"/>
      <c r="XEK9" s="45"/>
      <c r="XEL9" s="45"/>
      <c r="XEM9" s="45"/>
      <c r="XEN9" s="45"/>
      <c r="XEO9" s="45"/>
      <c r="XEP9" s="45"/>
      <c r="XEQ9" s="45"/>
      <c r="XER9" s="45"/>
      <c r="XES9" s="45"/>
      <c r="XET9" s="45"/>
      <c r="XEU9" s="45"/>
      <c r="XEV9" s="45"/>
      <c r="XEW9" s="45"/>
      <c r="XEX9" s="45"/>
      <c r="XEY9" s="45"/>
      <c r="XEZ9" s="45"/>
      <c r="XFA9" s="45"/>
      <c r="XFB9" s="45"/>
      <c r="XFC9" s="45"/>
      <c r="XFD9" s="45"/>
    </row>
    <row r="10" spans="7:16384">
      <c r="M10" s="45"/>
      <c r="N10" s="45"/>
      <c r="O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c r="XEF10" s="45"/>
      <c r="XEG10" s="45"/>
      <c r="XEH10" s="45"/>
      <c r="XEI10" s="45"/>
      <c r="XEJ10" s="45"/>
      <c r="XEK10" s="45"/>
      <c r="XEL10" s="45"/>
      <c r="XEM10" s="45"/>
      <c r="XEN10" s="45"/>
      <c r="XEO10" s="45"/>
      <c r="XEP10" s="45"/>
      <c r="XEQ10" s="45"/>
      <c r="XER10" s="45"/>
      <c r="XES10" s="45"/>
      <c r="XET10" s="45"/>
      <c r="XEU10" s="45"/>
      <c r="XEV10" s="45"/>
      <c r="XEW10" s="45"/>
      <c r="XEX10" s="45"/>
      <c r="XEY10" s="45"/>
      <c r="XEZ10" s="45"/>
      <c r="XFA10" s="45"/>
      <c r="XFB10" s="45"/>
      <c r="XFC10" s="45"/>
      <c r="XFD10" s="45"/>
    </row>
    <row r="11" spans="7:16384">
      <c r="M11" s="45"/>
      <c r="N11" s="45"/>
      <c r="O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c r="XED11" s="45"/>
      <c r="XEE11" s="45"/>
      <c r="XEF11" s="45"/>
      <c r="XEG11" s="45"/>
      <c r="XEH11" s="45"/>
      <c r="XEI11" s="45"/>
      <c r="XEJ11" s="45"/>
      <c r="XEK11" s="45"/>
      <c r="XEL11" s="45"/>
      <c r="XEM11" s="45"/>
      <c r="XEN11" s="45"/>
      <c r="XEO11" s="45"/>
      <c r="XEP11" s="45"/>
      <c r="XEQ11" s="45"/>
      <c r="XER11" s="45"/>
      <c r="XES11" s="45"/>
      <c r="XET11" s="45"/>
      <c r="XEU11" s="45"/>
      <c r="XEV11" s="45"/>
      <c r="XEW11" s="45"/>
      <c r="XEX11" s="45"/>
      <c r="XEY11" s="45"/>
      <c r="XEZ11" s="45"/>
      <c r="XFA11" s="45"/>
      <c r="XFB11" s="45"/>
      <c r="XFC11" s="45"/>
      <c r="XFD11" s="45"/>
    </row>
    <row r="12" spans="7:16384">
      <c r="M12" s="45"/>
      <c r="N12" s="45"/>
      <c r="O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c r="XED12" s="45"/>
      <c r="XEE12" s="45"/>
      <c r="XEF12" s="45"/>
      <c r="XEG12" s="45"/>
      <c r="XEH12" s="45"/>
      <c r="XEI12" s="45"/>
      <c r="XEJ12" s="45"/>
      <c r="XEK12" s="45"/>
      <c r="XEL12" s="45"/>
      <c r="XEM12" s="45"/>
      <c r="XEN12" s="45"/>
      <c r="XEO12" s="45"/>
      <c r="XEP12" s="45"/>
      <c r="XEQ12" s="45"/>
      <c r="XER12" s="45"/>
      <c r="XES12" s="45"/>
      <c r="XET12" s="45"/>
      <c r="XEU12" s="45"/>
      <c r="XEV12" s="45"/>
      <c r="XEW12" s="45"/>
      <c r="XEX12" s="45"/>
      <c r="XEY12" s="45"/>
      <c r="XEZ12" s="45"/>
      <c r="XFA12" s="45"/>
      <c r="XFB12" s="45"/>
      <c r="XFC12" s="45"/>
      <c r="XFD12" s="45"/>
    </row>
    <row r="13" spans="7:16384">
      <c r="M13" s="45"/>
      <c r="N13" s="45"/>
      <c r="O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c r="XED13" s="45"/>
      <c r="XEE13" s="45"/>
      <c r="XEF13" s="45"/>
      <c r="XEG13" s="45"/>
      <c r="XEH13" s="45"/>
      <c r="XEI13" s="45"/>
      <c r="XEJ13" s="45"/>
      <c r="XEK13" s="45"/>
      <c r="XEL13" s="45"/>
      <c r="XEM13" s="45"/>
      <c r="XEN13" s="45"/>
      <c r="XEO13" s="45"/>
      <c r="XEP13" s="45"/>
      <c r="XEQ13" s="45"/>
      <c r="XER13" s="45"/>
      <c r="XES13" s="45"/>
      <c r="XET13" s="45"/>
      <c r="XEU13" s="45"/>
      <c r="XEV13" s="45"/>
      <c r="XEW13" s="45"/>
      <c r="XEX13" s="45"/>
      <c r="XEY13" s="45"/>
      <c r="XEZ13" s="45"/>
      <c r="XFA13" s="45"/>
      <c r="XFB13" s="45"/>
      <c r="XFC13" s="45"/>
      <c r="XFD13" s="45"/>
    </row>
    <row r="14" spans="7:16384">
      <c r="M14" s="45"/>
      <c r="N14" s="45"/>
      <c r="O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c r="XFD14" s="45"/>
    </row>
    <row r="15" spans="7:16384" ht="11.25" customHeight="1">
      <c r="G15" s="45"/>
      <c r="H15" s="45"/>
      <c r="I15" s="45"/>
      <c r="J15" s="46"/>
      <c r="K15" s="45"/>
      <c r="L15" s="47"/>
      <c r="M15" s="45"/>
      <c r="N15" s="45"/>
      <c r="O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pans="7:16384">
      <c r="G16" s="45"/>
      <c r="H16" s="45"/>
      <c r="I16" s="45"/>
      <c r="J16" s="48"/>
      <c r="K16" s="45"/>
      <c r="L16" s="49"/>
      <c r="M16" s="45"/>
      <c r="N16" s="45"/>
      <c r="O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pans="1:15" s="45" customFormat="1">
      <c r="A17" s="39"/>
      <c r="C17" s="39"/>
      <c r="D17" s="39"/>
      <c r="E17" s="39"/>
      <c r="F17" s="39"/>
      <c r="J17" s="48"/>
      <c r="L17" s="49"/>
      <c r="M17" s="39"/>
      <c r="N17" s="39"/>
      <c r="O17" s="39"/>
    </row>
    <row r="18" spans="1:15" s="45" customFormat="1">
      <c r="A18" s="50"/>
      <c r="B18" s="50"/>
      <c r="C18" s="50"/>
      <c r="D18" s="50"/>
      <c r="E18" s="50"/>
      <c r="F18" s="50"/>
      <c r="J18" s="48"/>
      <c r="L18" s="49"/>
      <c r="M18" s="39"/>
      <c r="N18" s="39"/>
      <c r="O18" s="39"/>
    </row>
    <row r="19" spans="1:15" s="45" customFormat="1" ht="12" customHeight="1">
      <c r="A19" s="169" t="s">
        <v>6</v>
      </c>
      <c r="B19" s="169"/>
      <c r="C19" s="169"/>
      <c r="D19" s="169"/>
      <c r="E19" s="169"/>
      <c r="F19" s="169"/>
      <c r="G19" s="169"/>
      <c r="H19" s="169"/>
      <c r="J19" s="48"/>
      <c r="L19" s="49"/>
      <c r="M19" s="39"/>
      <c r="N19" s="39"/>
      <c r="O19" s="39"/>
    </row>
    <row r="20" spans="1:15" s="45" customFormat="1" ht="12.75" customHeight="1" thickBot="1">
      <c r="A20" s="170"/>
      <c r="B20" s="170"/>
      <c r="C20" s="170"/>
      <c r="D20" s="170"/>
      <c r="E20" s="170"/>
      <c r="F20" s="170"/>
      <c r="G20" s="170"/>
      <c r="H20" s="170"/>
      <c r="J20" s="48"/>
      <c r="L20" s="49"/>
      <c r="M20" s="39"/>
      <c r="N20" s="39"/>
      <c r="O20" s="39"/>
    </row>
    <row r="21" spans="1:15" s="45" customFormat="1">
      <c r="A21" s="39"/>
      <c r="C21" s="39"/>
      <c r="D21" s="39"/>
      <c r="E21" s="39"/>
      <c r="F21" s="39"/>
      <c r="J21" s="48"/>
      <c r="L21" s="49"/>
      <c r="M21" s="39"/>
      <c r="N21" s="39"/>
      <c r="O21" s="39"/>
    </row>
    <row r="22" spans="1:15" s="45" customFormat="1">
      <c r="A22" s="39"/>
      <c r="C22" s="39"/>
      <c r="D22" s="39"/>
      <c r="E22" s="39"/>
      <c r="F22" s="39"/>
      <c r="J22" s="48"/>
      <c r="L22" s="49"/>
      <c r="M22" s="39"/>
      <c r="N22" s="39"/>
      <c r="O22" s="39"/>
    </row>
    <row r="23" spans="1:15" ht="14.5">
      <c r="B23" s="143" t="s">
        <v>50</v>
      </c>
      <c r="C23" t="s">
        <v>411</v>
      </c>
      <c r="D23" t="s">
        <v>412</v>
      </c>
    </row>
    <row r="24" spans="1:15" ht="14.5">
      <c r="B24" s="144" t="s">
        <v>289</v>
      </c>
      <c r="C24">
        <v>86</v>
      </c>
      <c r="D24" s="160">
        <v>0.28476821192052981</v>
      </c>
    </row>
    <row r="25" spans="1:15" ht="14.5">
      <c r="B25" s="144" t="s">
        <v>309</v>
      </c>
      <c r="C25">
        <v>35</v>
      </c>
      <c r="D25" s="160">
        <v>0.11589403973509933</v>
      </c>
    </row>
    <row r="26" spans="1:15" ht="14.5">
      <c r="B26" s="144" t="s">
        <v>322</v>
      </c>
      <c r="C26">
        <v>35</v>
      </c>
      <c r="D26" s="160">
        <v>0.11589403973509933</v>
      </c>
    </row>
    <row r="27" spans="1:15" ht="14.5">
      <c r="B27" s="144" t="s">
        <v>334</v>
      </c>
      <c r="C27">
        <v>30</v>
      </c>
      <c r="D27" s="160">
        <v>9.9337748344370855E-2</v>
      </c>
    </row>
    <row r="28" spans="1:15" ht="14.5">
      <c r="B28" s="144" t="s">
        <v>314</v>
      </c>
      <c r="C28">
        <v>19</v>
      </c>
      <c r="D28" s="160">
        <v>6.2913907284768214E-2</v>
      </c>
    </row>
    <row r="29" spans="1:15" ht="14.5">
      <c r="B29" s="144" t="s">
        <v>463</v>
      </c>
      <c r="C29">
        <v>16</v>
      </c>
      <c r="D29" s="160">
        <v>5.2980132450331126E-2</v>
      </c>
    </row>
    <row r="30" spans="1:15" ht="14.5">
      <c r="B30" s="144" t="s">
        <v>444</v>
      </c>
      <c r="C30">
        <v>13</v>
      </c>
      <c r="D30" s="160">
        <v>4.3046357615894038E-2</v>
      </c>
    </row>
    <row r="31" spans="1:15" ht="14.5">
      <c r="B31" s="144" t="s">
        <v>317</v>
      </c>
      <c r="C31">
        <v>12</v>
      </c>
      <c r="D31" s="160">
        <v>3.9735099337748346E-2</v>
      </c>
    </row>
    <row r="32" spans="1:15" ht="14.5">
      <c r="B32" s="144" t="s">
        <v>476</v>
      </c>
      <c r="C32">
        <v>8</v>
      </c>
      <c r="D32" s="160">
        <v>2.6490066225165563E-2</v>
      </c>
    </row>
    <row r="33" spans="2:4" ht="14.5">
      <c r="B33" s="144" t="s">
        <v>465</v>
      </c>
      <c r="C33">
        <v>8</v>
      </c>
      <c r="D33" s="160">
        <v>2.6490066225165563E-2</v>
      </c>
    </row>
    <row r="34" spans="2:4" ht="14.5">
      <c r="B34" s="144" t="s">
        <v>458</v>
      </c>
      <c r="C34">
        <v>8</v>
      </c>
      <c r="D34" s="160">
        <v>2.6490066225165563E-2</v>
      </c>
    </row>
    <row r="35" spans="2:4" ht="14.5">
      <c r="B35" s="144" t="s">
        <v>386</v>
      </c>
      <c r="C35">
        <v>6</v>
      </c>
      <c r="D35" s="160">
        <v>1.9867549668874173E-2</v>
      </c>
    </row>
    <row r="36" spans="2:4" ht="14.5">
      <c r="B36" s="144" t="s">
        <v>461</v>
      </c>
      <c r="C36">
        <v>5</v>
      </c>
      <c r="D36" s="160">
        <v>1.6556291390728478E-2</v>
      </c>
    </row>
    <row r="37" spans="2:4" ht="14.5">
      <c r="B37" s="144" t="s">
        <v>374</v>
      </c>
      <c r="C37">
        <v>4</v>
      </c>
      <c r="D37" s="160">
        <v>1.3245033112582781E-2</v>
      </c>
    </row>
    <row r="38" spans="2:4" ht="14.5">
      <c r="B38" s="144" t="s">
        <v>345</v>
      </c>
      <c r="C38">
        <v>4</v>
      </c>
      <c r="D38" s="160">
        <v>1.3245033112582781E-2</v>
      </c>
    </row>
    <row r="39" spans="2:4" ht="14.5">
      <c r="B39" s="144" t="s">
        <v>320</v>
      </c>
      <c r="C39">
        <v>3</v>
      </c>
      <c r="D39" s="160">
        <v>9.9337748344370865E-3</v>
      </c>
    </row>
    <row r="40" spans="2:4" ht="14.5">
      <c r="B40" s="144" t="s">
        <v>457</v>
      </c>
      <c r="C40">
        <v>3</v>
      </c>
      <c r="D40" s="160">
        <v>9.9337748344370865E-3</v>
      </c>
    </row>
    <row r="41" spans="2:4" ht="14.5">
      <c r="B41" s="144" t="s">
        <v>316</v>
      </c>
      <c r="C41">
        <v>2</v>
      </c>
      <c r="D41" s="160">
        <v>6.6225165562913907E-3</v>
      </c>
    </row>
    <row r="42" spans="2:4" ht="14.5">
      <c r="B42" s="144" t="s">
        <v>408</v>
      </c>
      <c r="C42">
        <v>2</v>
      </c>
      <c r="D42" s="160">
        <v>6.6225165562913907E-3</v>
      </c>
    </row>
    <row r="43" spans="2:4" ht="14.5">
      <c r="B43" s="144" t="s">
        <v>404</v>
      </c>
      <c r="C43">
        <v>1</v>
      </c>
      <c r="D43" s="160">
        <v>3.3112582781456954E-3</v>
      </c>
    </row>
    <row r="44" spans="2:4" ht="14.5">
      <c r="B44" s="144" t="s">
        <v>530</v>
      </c>
      <c r="C44">
        <v>1</v>
      </c>
      <c r="D44" s="160">
        <v>3.3112582781456954E-3</v>
      </c>
    </row>
    <row r="45" spans="2:4" ht="14.5">
      <c r="B45" s="144" t="s">
        <v>389</v>
      </c>
      <c r="C45">
        <v>1</v>
      </c>
      <c r="D45" s="160">
        <v>3.3112582781456954E-3</v>
      </c>
    </row>
    <row r="46" spans="2:4" ht="14.5">
      <c r="B46" s="144" t="s">
        <v>482</v>
      </c>
      <c r="C46"/>
      <c r="D46" s="160">
        <v>0</v>
      </c>
    </row>
    <row r="47" spans="2:4" ht="14.5">
      <c r="B47" s="144" t="s">
        <v>471</v>
      </c>
      <c r="C47">
        <v>302</v>
      </c>
      <c r="D47" s="160">
        <v>1</v>
      </c>
    </row>
    <row r="48" spans="2:4" ht="14.5">
      <c r="B48" s="144"/>
      <c r="C48"/>
      <c r="D48" s="145"/>
    </row>
    <row r="49" spans="1:15">
      <c r="B49" s="39"/>
    </row>
    <row r="50" spans="1:15">
      <c r="A50" s="52"/>
      <c r="B50" s="56"/>
      <c r="C50" s="53"/>
      <c r="D50" s="53"/>
    </row>
    <row r="51" spans="1:15" ht="12" customHeight="1">
      <c r="B51" s="182" t="s">
        <v>285</v>
      </c>
      <c r="C51" s="182"/>
      <c r="D51" s="182"/>
      <c r="E51" s="182"/>
      <c r="F51" s="182"/>
      <c r="G51" s="182"/>
      <c r="H51" s="182"/>
      <c r="I51" s="182"/>
      <c r="J51" s="182"/>
      <c r="K51" s="182"/>
      <c r="L51" s="182"/>
      <c r="M51" s="182"/>
      <c r="N51" s="182"/>
      <c r="O51" s="182"/>
    </row>
    <row r="52" spans="1:15" ht="12" customHeight="1">
      <c r="B52" s="182"/>
      <c r="C52" s="182"/>
      <c r="D52" s="182"/>
      <c r="E52" s="182"/>
      <c r="F52" s="182"/>
      <c r="G52" s="182"/>
      <c r="H52" s="182"/>
      <c r="I52" s="182"/>
      <c r="J52" s="182"/>
      <c r="K52" s="182"/>
      <c r="L52" s="182"/>
      <c r="M52" s="182"/>
      <c r="N52" s="182"/>
      <c r="O52" s="182"/>
    </row>
    <row r="53" spans="1:15" ht="12" customHeight="1">
      <c r="B53" s="182"/>
      <c r="C53" s="182"/>
      <c r="D53" s="182"/>
      <c r="E53" s="182"/>
      <c r="F53" s="182"/>
      <c r="G53" s="182"/>
      <c r="H53" s="182"/>
      <c r="I53" s="182"/>
      <c r="J53" s="182"/>
      <c r="K53" s="182"/>
      <c r="L53" s="182"/>
      <c r="M53" s="182"/>
      <c r="N53" s="182"/>
      <c r="O53" s="182"/>
    </row>
    <row r="54" spans="1:15" ht="12" customHeight="1">
      <c r="B54" s="182"/>
      <c r="C54" s="182"/>
      <c r="D54" s="182"/>
      <c r="E54" s="182"/>
      <c r="F54" s="182"/>
      <c r="G54" s="182"/>
      <c r="H54" s="182"/>
      <c r="I54" s="182"/>
      <c r="J54" s="182"/>
      <c r="K54" s="182"/>
      <c r="L54" s="182"/>
      <c r="M54" s="182"/>
      <c r="N54" s="182"/>
      <c r="O54" s="182"/>
    </row>
    <row r="55" spans="1:15" ht="12" customHeight="1">
      <c r="B55" s="182"/>
      <c r="C55" s="182"/>
      <c r="D55" s="182"/>
      <c r="E55" s="182"/>
      <c r="F55" s="182"/>
      <c r="G55" s="182"/>
      <c r="H55" s="182"/>
      <c r="I55" s="182"/>
      <c r="J55" s="182"/>
      <c r="K55" s="182"/>
      <c r="L55" s="182"/>
      <c r="M55" s="182"/>
      <c r="N55" s="182"/>
      <c r="O55" s="182"/>
    </row>
    <row r="56" spans="1:15" ht="12" customHeight="1"/>
  </sheetData>
  <sheetProtection sort="0" autoFilter="0" pivotTables="0"/>
  <mergeCells count="2">
    <mergeCell ref="A19:H20"/>
    <mergeCell ref="B51:O55"/>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FEAF1"/>
  </sheetPr>
  <dimension ref="A15:S134"/>
  <sheetViews>
    <sheetView showGridLines="0" topLeftCell="A14" zoomScale="70" zoomScaleNormal="70" workbookViewId="0">
      <selection activeCell="K62" sqref="K62"/>
    </sheetView>
  </sheetViews>
  <sheetFormatPr baseColWidth="10" defaultColWidth="0" defaultRowHeight="11.5"/>
  <cols>
    <col min="1" max="1" width="7.54296875" style="39" customWidth="1"/>
    <col min="2" max="2" width="23.453125" style="45" bestFit="1" customWidth="1"/>
    <col min="3" max="3" width="23.1796875" style="39" bestFit="1" customWidth="1"/>
    <col min="4" max="4" width="27.54296875" style="39" bestFit="1" customWidth="1"/>
    <col min="5" max="5" width="23.36328125" style="39" bestFit="1" customWidth="1"/>
    <col min="6" max="6" width="23.453125" style="39" customWidth="1"/>
    <col min="7" max="7" width="43.54296875" style="39" customWidth="1"/>
    <col min="8" max="8" width="26.90625" style="39" customWidth="1"/>
    <col min="9" max="9" width="12.36328125" style="39" customWidth="1"/>
    <col min="10" max="10" width="12" style="39" customWidth="1"/>
    <col min="11" max="11" width="13.36328125" style="39" customWidth="1"/>
    <col min="12" max="12" width="16.54296875" style="39" customWidth="1"/>
    <col min="13" max="13" width="19.36328125" style="39" customWidth="1"/>
    <col min="14" max="14" width="15.6328125" style="39" customWidth="1"/>
    <col min="15" max="15" width="25.54296875" style="39" customWidth="1"/>
    <col min="16" max="16" width="20.90625" style="39" hidden="1" customWidth="1"/>
    <col min="17" max="17" width="19" style="39" hidden="1" customWidth="1"/>
    <col min="18" max="18" width="18.6328125" style="39" hidden="1" customWidth="1"/>
    <col min="19" max="19" width="23.453125" style="39" hidden="1" customWidth="1"/>
    <col min="20" max="16384" width="11.453125" style="39" hidden="1"/>
  </cols>
  <sheetData>
    <row r="15" spans="7:17" ht="11.25" customHeight="1">
      <c r="G15" s="45"/>
      <c r="H15" s="45"/>
      <c r="I15" s="45"/>
      <c r="J15" s="46"/>
      <c r="K15" s="45"/>
      <c r="L15" s="47"/>
      <c r="M15" s="47"/>
      <c r="N15" s="45"/>
      <c r="O15" s="47"/>
      <c r="P15" s="47"/>
      <c r="Q15" s="45"/>
    </row>
    <row r="16" spans="7:17">
      <c r="G16" s="45"/>
      <c r="H16" s="45"/>
      <c r="I16" s="45"/>
      <c r="J16" s="48"/>
      <c r="K16" s="45"/>
      <c r="L16" s="49"/>
      <c r="M16" s="49"/>
      <c r="N16" s="45"/>
      <c r="O16" s="49"/>
      <c r="P16" s="49"/>
      <c r="Q16" s="45"/>
    </row>
    <row r="17" spans="1:17">
      <c r="G17" s="45"/>
      <c r="H17" s="45"/>
      <c r="I17" s="45"/>
      <c r="J17" s="48"/>
      <c r="K17" s="45"/>
      <c r="L17" s="49"/>
      <c r="M17" s="49"/>
      <c r="N17" s="45"/>
      <c r="O17" s="49"/>
      <c r="P17" s="49"/>
      <c r="Q17" s="45"/>
    </row>
    <row r="18" spans="1:17" ht="12" customHeight="1">
      <c r="A18" s="50"/>
      <c r="B18" s="50"/>
      <c r="C18" s="50"/>
      <c r="D18" s="50"/>
      <c r="E18" s="50"/>
      <c r="F18" s="50"/>
      <c r="G18" s="45"/>
      <c r="H18" s="45"/>
      <c r="I18" s="45"/>
      <c r="J18" s="48"/>
      <c r="K18" s="45"/>
      <c r="L18" s="49"/>
      <c r="M18" s="49"/>
      <c r="N18" s="45"/>
      <c r="O18" s="49"/>
      <c r="P18" s="49"/>
      <c r="Q18" s="45"/>
    </row>
    <row r="19" spans="1:17" ht="12" customHeight="1">
      <c r="A19" s="169" t="s">
        <v>8</v>
      </c>
      <c r="B19" s="169"/>
      <c r="C19" s="169"/>
      <c r="D19" s="169"/>
      <c r="E19" s="169"/>
      <c r="F19" s="169"/>
      <c r="G19" s="169"/>
      <c r="H19" s="169"/>
      <c r="I19" s="45"/>
      <c r="J19" s="48"/>
      <c r="K19" s="45"/>
      <c r="L19" s="49"/>
      <c r="M19" s="49"/>
      <c r="N19" s="45"/>
      <c r="O19" s="49"/>
      <c r="P19" s="49"/>
      <c r="Q19" s="45"/>
    </row>
    <row r="20" spans="1:17" ht="12.75" customHeight="1" thickBot="1">
      <c r="A20" s="170"/>
      <c r="B20" s="170"/>
      <c r="C20" s="170"/>
      <c r="D20" s="170"/>
      <c r="E20" s="170"/>
      <c r="F20" s="170"/>
      <c r="G20" s="170"/>
      <c r="H20" s="170"/>
      <c r="I20" s="45"/>
      <c r="J20" s="48"/>
      <c r="K20" s="45"/>
      <c r="L20" s="49"/>
      <c r="M20" s="49"/>
      <c r="N20" s="45"/>
      <c r="O20" s="49"/>
      <c r="P20" s="49"/>
      <c r="Q20" s="45"/>
    </row>
    <row r="21" spans="1:17">
      <c r="G21" s="45"/>
      <c r="H21" s="45"/>
      <c r="I21" s="45"/>
      <c r="J21" s="48"/>
      <c r="K21" s="45"/>
      <c r="L21" s="49"/>
      <c r="M21" s="49"/>
      <c r="N21" s="45"/>
      <c r="O21" s="49"/>
      <c r="P21" s="49"/>
      <c r="Q21" s="45"/>
    </row>
    <row r="22" spans="1:17" ht="12" customHeight="1">
      <c r="B22"/>
      <c r="C22"/>
      <c r="D22"/>
      <c r="E22"/>
      <c r="F22"/>
    </row>
    <row r="23" spans="1:17" ht="14.5">
      <c r="B23" s="143" t="s">
        <v>414</v>
      </c>
      <c r="C23" t="s">
        <v>411</v>
      </c>
      <c r="D23" t="s">
        <v>412</v>
      </c>
      <c r="E23"/>
      <c r="F23"/>
    </row>
    <row r="24" spans="1:17" ht="14.5">
      <c r="B24" s="144">
        <v>550</v>
      </c>
      <c r="C24">
        <v>81</v>
      </c>
      <c r="D24" s="160">
        <v>0.20159009561388821</v>
      </c>
      <c r="E24"/>
      <c r="F24"/>
    </row>
    <row r="25" spans="1:17" ht="14.5">
      <c r="B25" s="144" t="s">
        <v>483</v>
      </c>
      <c r="C25">
        <v>53</v>
      </c>
      <c r="D25" s="160">
        <v>2.3982660084256063E-4</v>
      </c>
      <c r="E25"/>
      <c r="F25"/>
    </row>
    <row r="26" spans="1:17" ht="14.5">
      <c r="B26" s="144">
        <v>1500</v>
      </c>
      <c r="C26">
        <v>33</v>
      </c>
      <c r="D26" s="160">
        <v>0.22398899512654247</v>
      </c>
      <c r="E26"/>
      <c r="F26"/>
    </row>
    <row r="27" spans="1:17" ht="14.5">
      <c r="B27" s="144">
        <v>350</v>
      </c>
      <c r="C27">
        <v>25</v>
      </c>
      <c r="D27" s="160">
        <v>3.9594014290045387E-2</v>
      </c>
      <c r="E27"/>
      <c r="F27"/>
    </row>
    <row r="28" spans="1:17" ht="14.5">
      <c r="B28" s="144">
        <v>750</v>
      </c>
      <c r="C28">
        <v>21</v>
      </c>
      <c r="D28" s="160">
        <v>7.1269225722081692E-2</v>
      </c>
      <c r="E28"/>
      <c r="F28"/>
    </row>
    <row r="29" spans="1:17" ht="14.5">
      <c r="B29" s="144">
        <v>1000</v>
      </c>
      <c r="C29">
        <v>19</v>
      </c>
      <c r="D29" s="160">
        <v>8.5975573886955689E-2</v>
      </c>
      <c r="E29"/>
      <c r="F29"/>
    </row>
    <row r="30" spans="1:17" ht="14.5">
      <c r="B30" s="144">
        <v>3000</v>
      </c>
      <c r="C30">
        <v>12</v>
      </c>
      <c r="D30" s="160">
        <v>0.16290108736475817</v>
      </c>
      <c r="E30"/>
      <c r="F30"/>
    </row>
    <row r="31" spans="1:17" ht="14.5">
      <c r="B31" s="144">
        <v>450</v>
      </c>
      <c r="C31">
        <v>8</v>
      </c>
      <c r="D31" s="160">
        <v>1.6290108736475815E-2</v>
      </c>
      <c r="E31"/>
      <c r="F31"/>
    </row>
    <row r="32" spans="1:17" ht="14.5">
      <c r="B32" s="144">
        <v>2000</v>
      </c>
      <c r="C32">
        <v>8</v>
      </c>
      <c r="D32" s="160">
        <v>7.2400483273225846E-2</v>
      </c>
      <c r="E32"/>
      <c r="F32"/>
    </row>
    <row r="33" spans="2:6" ht="14.5">
      <c r="B33" s="144">
        <v>300</v>
      </c>
      <c r="C33">
        <v>7</v>
      </c>
      <c r="D33" s="160">
        <v>9.5025634296108923E-3</v>
      </c>
      <c r="E33"/>
      <c r="F33"/>
    </row>
    <row r="34" spans="2:6" ht="14.5">
      <c r="B34" s="144">
        <v>250</v>
      </c>
      <c r="C34">
        <v>5</v>
      </c>
      <c r="D34" s="160">
        <v>5.6562877557207692E-3</v>
      </c>
      <c r="E34"/>
      <c r="F34"/>
    </row>
    <row r="35" spans="2:6" ht="14.5">
      <c r="B35" s="144">
        <v>1200</v>
      </c>
      <c r="C35">
        <v>5</v>
      </c>
      <c r="D35" s="160">
        <v>2.7150181227459692E-2</v>
      </c>
      <c r="E35"/>
      <c r="F35"/>
    </row>
    <row r="36" spans="2:6" ht="14.5">
      <c r="B36" s="144">
        <v>650</v>
      </c>
      <c r="C36">
        <v>5</v>
      </c>
      <c r="D36" s="160">
        <v>1.4706348164874001E-2</v>
      </c>
      <c r="E36"/>
      <c r="F36"/>
    </row>
    <row r="37" spans="2:6" ht="14.5">
      <c r="B37" s="144">
        <v>400</v>
      </c>
      <c r="C37">
        <v>4</v>
      </c>
      <c r="D37" s="160">
        <v>7.2400483273225846E-3</v>
      </c>
      <c r="E37"/>
      <c r="F37"/>
    </row>
    <row r="38" spans="2:6" ht="14.5">
      <c r="B38" s="144">
        <v>500</v>
      </c>
      <c r="C38">
        <v>3</v>
      </c>
      <c r="D38" s="160">
        <v>6.7875453068649231E-3</v>
      </c>
      <c r="E38"/>
      <c r="F38"/>
    </row>
    <row r="39" spans="2:6" ht="14.5">
      <c r="B39" s="144">
        <v>600</v>
      </c>
      <c r="C39">
        <v>3</v>
      </c>
      <c r="D39" s="160">
        <v>8.1450543682379077E-3</v>
      </c>
      <c r="E39"/>
      <c r="F39"/>
    </row>
    <row r="40" spans="2:6" ht="14.5">
      <c r="B40" s="144">
        <v>380</v>
      </c>
      <c r="C40">
        <v>1</v>
      </c>
      <c r="D40" s="160">
        <v>1.7195114777391138E-3</v>
      </c>
      <c r="E40"/>
      <c r="F40"/>
    </row>
    <row r="41" spans="2:6" ht="14.5">
      <c r="B41" s="144">
        <v>2500</v>
      </c>
      <c r="C41">
        <v>1</v>
      </c>
      <c r="D41" s="160">
        <v>1.1312575511441538E-2</v>
      </c>
      <c r="E41"/>
    </row>
    <row r="42" spans="2:6" ht="14.5">
      <c r="B42" s="144">
        <v>1700</v>
      </c>
      <c r="C42">
        <v>1</v>
      </c>
      <c r="D42" s="160">
        <v>7.6925513477802462E-3</v>
      </c>
      <c r="E42"/>
    </row>
    <row r="43" spans="2:6" ht="14.5">
      <c r="B43" s="144">
        <v>1300</v>
      </c>
      <c r="C43">
        <v>1</v>
      </c>
      <c r="D43" s="160">
        <v>5.8825392659496E-3</v>
      </c>
      <c r="E43"/>
    </row>
    <row r="44" spans="2:6" ht="14.5">
      <c r="B44" s="144">
        <v>385</v>
      </c>
      <c r="C44">
        <v>1</v>
      </c>
      <c r="D44" s="160">
        <v>1.7421366287619969E-3</v>
      </c>
      <c r="E44"/>
    </row>
    <row r="45" spans="2:6" ht="14.5">
      <c r="B45" s="144">
        <v>475</v>
      </c>
      <c r="C45">
        <v>1</v>
      </c>
      <c r="D45" s="160">
        <v>2.1493893471738923E-3</v>
      </c>
      <c r="E45"/>
    </row>
    <row r="46" spans="2:6" ht="14.5">
      <c r="B46" s="144">
        <v>1400</v>
      </c>
      <c r="C46">
        <v>1</v>
      </c>
      <c r="D46" s="160">
        <v>6.3350422864072616E-3</v>
      </c>
      <c r="E46"/>
    </row>
    <row r="47" spans="2:6" ht="14.5">
      <c r="B47" s="144">
        <v>950</v>
      </c>
      <c r="C47">
        <v>1</v>
      </c>
      <c r="D47" s="160">
        <v>4.2987786943477846E-3</v>
      </c>
      <c r="E47"/>
    </row>
    <row r="48" spans="2:6" ht="14.5">
      <c r="B48" s="144">
        <v>425</v>
      </c>
      <c r="C48">
        <v>1</v>
      </c>
      <c r="D48" s="160">
        <v>1.9231378369450615E-3</v>
      </c>
      <c r="E48"/>
    </row>
    <row r="49" spans="1:15" ht="14.5">
      <c r="B49" s="144">
        <v>775</v>
      </c>
      <c r="C49">
        <v>1</v>
      </c>
      <c r="D49" s="160">
        <v>3.5068984085468769E-3</v>
      </c>
      <c r="E49"/>
    </row>
    <row r="50" spans="1:15" ht="14.5">
      <c r="B50" s="144" t="s">
        <v>482</v>
      </c>
      <c r="C50"/>
      <c r="D50" s="160">
        <v>0</v>
      </c>
      <c r="E50"/>
    </row>
    <row r="51" spans="1:15" ht="14.5">
      <c r="B51" s="144" t="s">
        <v>471</v>
      </c>
      <c r="C51">
        <v>302</v>
      </c>
      <c r="D51" s="145">
        <v>1</v>
      </c>
      <c r="E51"/>
    </row>
    <row r="52" spans="1:15" ht="14.5">
      <c r="B52"/>
      <c r="C52"/>
      <c r="D52"/>
      <c r="E52"/>
    </row>
    <row r="53" spans="1:15" ht="14.5">
      <c r="B53"/>
      <c r="C53"/>
      <c r="D53"/>
      <c r="E53"/>
    </row>
    <row r="54" spans="1:15">
      <c r="A54" s="52"/>
      <c r="B54" s="56"/>
      <c r="C54" s="53"/>
      <c r="D54" s="53"/>
    </row>
    <row r="55" spans="1:15">
      <c r="A55" s="52"/>
      <c r="B55" s="56"/>
      <c r="C55" s="53"/>
      <c r="D55" s="53"/>
    </row>
    <row r="56" spans="1:15">
      <c r="A56" s="52"/>
      <c r="B56" s="56"/>
      <c r="C56" s="53"/>
      <c r="D56" s="53"/>
    </row>
    <row r="57" spans="1:15" ht="12" customHeight="1">
      <c r="B57" s="182" t="s">
        <v>285</v>
      </c>
      <c r="C57" s="182"/>
      <c r="D57" s="182"/>
      <c r="E57" s="182"/>
      <c r="F57" s="182"/>
      <c r="G57" s="182"/>
      <c r="H57" s="182"/>
      <c r="I57" s="182"/>
      <c r="J57" s="182"/>
      <c r="K57" s="182"/>
      <c r="L57" s="182"/>
      <c r="M57" s="182"/>
      <c r="N57" s="182"/>
      <c r="O57" s="182"/>
    </row>
    <row r="58" spans="1:15" ht="12" customHeight="1">
      <c r="B58" s="182"/>
      <c r="C58" s="182"/>
      <c r="D58" s="182"/>
      <c r="E58" s="182"/>
      <c r="F58" s="182"/>
      <c r="G58" s="182"/>
      <c r="H58" s="182"/>
      <c r="I58" s="182"/>
      <c r="J58" s="182"/>
      <c r="K58" s="182"/>
      <c r="L58" s="182"/>
      <c r="M58" s="182"/>
      <c r="N58" s="182"/>
      <c r="O58" s="182"/>
    </row>
    <row r="59" spans="1:15" ht="12" customHeight="1">
      <c r="B59" s="182"/>
      <c r="C59" s="182"/>
      <c r="D59" s="182"/>
      <c r="E59" s="182"/>
      <c r="F59" s="182"/>
      <c r="G59" s="182"/>
      <c r="H59" s="182"/>
      <c r="I59" s="182"/>
      <c r="J59" s="182"/>
      <c r="K59" s="182"/>
      <c r="L59" s="182"/>
      <c r="M59" s="182"/>
      <c r="N59" s="182"/>
      <c r="O59" s="182"/>
    </row>
    <row r="60" spans="1:15" ht="12" customHeight="1">
      <c r="B60" s="182"/>
      <c r="C60" s="182"/>
      <c r="D60" s="182"/>
      <c r="E60" s="182"/>
      <c r="F60" s="182"/>
      <c r="G60" s="182"/>
      <c r="H60" s="182"/>
      <c r="I60" s="182"/>
      <c r="J60" s="182"/>
      <c r="K60" s="182"/>
      <c r="L60" s="182"/>
      <c r="M60" s="182"/>
      <c r="N60" s="182"/>
      <c r="O60" s="182"/>
    </row>
    <row r="61" spans="1:15" ht="12" customHeight="1">
      <c r="B61" s="182"/>
      <c r="C61" s="182"/>
      <c r="D61" s="182"/>
      <c r="E61" s="182"/>
      <c r="F61" s="182"/>
      <c r="G61" s="182"/>
      <c r="H61" s="182"/>
      <c r="I61" s="182"/>
      <c r="J61" s="182"/>
      <c r="K61" s="182"/>
      <c r="L61" s="182"/>
      <c r="M61" s="182"/>
      <c r="N61" s="182"/>
      <c r="O61" s="182"/>
    </row>
    <row r="62" spans="1:15" ht="12" customHeight="1">
      <c r="B62"/>
      <c r="C62"/>
      <c r="D62"/>
      <c r="E62"/>
      <c r="F62"/>
    </row>
    <row r="63" spans="1:15" ht="14.5">
      <c r="B63"/>
      <c r="C63"/>
      <c r="D63"/>
    </row>
    <row r="64" spans="1:15" ht="14.5">
      <c r="B64"/>
      <c r="C64"/>
      <c r="D64"/>
    </row>
    <row r="65" spans="2:4" ht="14.5">
      <c r="B65"/>
      <c r="C65"/>
      <c r="D65"/>
    </row>
    <row r="66" spans="2:4" ht="14.5">
      <c r="B66"/>
      <c r="C66"/>
      <c r="D66"/>
    </row>
    <row r="67" spans="2:4" ht="14.5">
      <c r="B67"/>
      <c r="C67"/>
      <c r="D67"/>
    </row>
    <row r="68" spans="2:4" ht="14.5">
      <c r="B68"/>
      <c r="C68"/>
      <c r="D68"/>
    </row>
    <row r="69" spans="2:4" ht="14.5">
      <c r="B69"/>
      <c r="C69"/>
      <c r="D69"/>
    </row>
    <row r="70" spans="2:4" ht="14.5">
      <c r="B70"/>
      <c r="C70"/>
      <c r="D70"/>
    </row>
    <row r="71" spans="2:4" ht="14.5">
      <c r="B71"/>
      <c r="C71"/>
      <c r="D71"/>
    </row>
    <row r="72" spans="2:4" ht="14.5">
      <c r="B72"/>
      <c r="C72"/>
      <c r="D72"/>
    </row>
    <row r="73" spans="2:4" ht="14.5">
      <c r="B73"/>
      <c r="C73"/>
      <c r="D73"/>
    </row>
    <row r="74" spans="2:4" ht="14.5">
      <c r="B74"/>
      <c r="C74"/>
      <c r="D74"/>
    </row>
    <row r="75" spans="2:4" ht="14.5">
      <c r="B75"/>
      <c r="C75"/>
      <c r="D75"/>
    </row>
    <row r="76" spans="2:4" ht="14.5">
      <c r="B76"/>
      <c r="C76"/>
      <c r="D76"/>
    </row>
    <row r="77" spans="2:4" ht="14.5">
      <c r="B77"/>
      <c r="C77"/>
      <c r="D77"/>
    </row>
    <row r="78" spans="2:4" ht="14.5">
      <c r="B78"/>
      <c r="C78"/>
      <c r="D78"/>
    </row>
    <row r="79" spans="2:4" ht="14.5">
      <c r="B79"/>
      <c r="C79"/>
      <c r="D79"/>
    </row>
    <row r="80" spans="2:4" ht="14.5">
      <c r="B80"/>
      <c r="C80"/>
      <c r="D80"/>
    </row>
    <row r="81" spans="2:4" ht="14.5">
      <c r="B81"/>
      <c r="C81"/>
      <c r="D81"/>
    </row>
    <row r="82" spans="2:4" ht="14.5">
      <c r="B82"/>
      <c r="C82"/>
      <c r="D82"/>
    </row>
    <row r="83" spans="2:4" ht="14.5">
      <c r="B83"/>
      <c r="C83"/>
      <c r="D83"/>
    </row>
    <row r="84" spans="2:4" ht="14.5">
      <c r="B84"/>
      <c r="C84"/>
      <c r="D84"/>
    </row>
    <row r="85" spans="2:4" ht="14.5">
      <c r="B85"/>
      <c r="C85"/>
      <c r="D85"/>
    </row>
    <row r="86" spans="2:4" ht="14.5">
      <c r="B86"/>
      <c r="C86"/>
      <c r="D86"/>
    </row>
    <row r="87" spans="2:4" ht="14.5">
      <c r="B87"/>
      <c r="C87"/>
      <c r="D87"/>
    </row>
    <row r="88" spans="2:4" ht="14.5">
      <c r="B88"/>
      <c r="C88"/>
      <c r="D88"/>
    </row>
    <row r="89" spans="2:4" ht="14.5">
      <c r="B89"/>
      <c r="C89"/>
      <c r="D89"/>
    </row>
    <row r="90" spans="2:4" ht="14.5">
      <c r="B90"/>
      <c r="C90"/>
      <c r="D90"/>
    </row>
    <row r="91" spans="2:4" ht="14.5">
      <c r="B91"/>
      <c r="C91"/>
      <c r="D91"/>
    </row>
    <row r="92" spans="2:4" ht="14.5">
      <c r="B92"/>
      <c r="C92"/>
      <c r="D92"/>
    </row>
    <row r="93" spans="2:4" ht="14.5">
      <c r="B93"/>
      <c r="C93"/>
      <c r="D93"/>
    </row>
    <row r="94" spans="2:4" ht="14.5">
      <c r="B94"/>
      <c r="C94"/>
      <c r="D94"/>
    </row>
    <row r="95" spans="2:4" ht="14.5">
      <c r="B95"/>
      <c r="C95"/>
      <c r="D95"/>
    </row>
    <row r="96" spans="2:4" ht="14.5">
      <c r="B96"/>
      <c r="C96"/>
      <c r="D96"/>
    </row>
    <row r="97" spans="2:4" ht="14.5">
      <c r="B97"/>
      <c r="C97"/>
      <c r="D97"/>
    </row>
    <row r="98" spans="2:4" ht="14.5">
      <c r="B98"/>
      <c r="C98"/>
      <c r="D98"/>
    </row>
    <row r="99" spans="2:4" ht="14.5">
      <c r="B99"/>
      <c r="C99"/>
      <c r="D99"/>
    </row>
    <row r="100" spans="2:4" ht="14.5">
      <c r="B100"/>
      <c r="C100"/>
      <c r="D100"/>
    </row>
    <row r="101" spans="2:4" ht="14.5">
      <c r="B101"/>
      <c r="C101"/>
      <c r="D101"/>
    </row>
    <row r="102" spans="2:4" ht="14.5">
      <c r="B102"/>
      <c r="C102"/>
      <c r="D102"/>
    </row>
    <row r="103" spans="2:4" ht="14.5">
      <c r="B103"/>
      <c r="C103"/>
      <c r="D103"/>
    </row>
    <row r="104" spans="2:4" ht="14.5">
      <c r="B104"/>
      <c r="C104"/>
      <c r="D104"/>
    </row>
    <row r="105" spans="2:4" ht="14.5">
      <c r="B105"/>
      <c r="C105"/>
      <c r="D105"/>
    </row>
    <row r="106" spans="2:4" ht="14.5">
      <c r="B106"/>
      <c r="C106"/>
      <c r="D106"/>
    </row>
    <row r="107" spans="2:4" ht="14.5">
      <c r="B107"/>
      <c r="C107"/>
      <c r="D107"/>
    </row>
    <row r="108" spans="2:4" ht="14.5">
      <c r="B108"/>
      <c r="C108"/>
      <c r="D108"/>
    </row>
    <row r="109" spans="2:4" ht="14.5">
      <c r="B109"/>
      <c r="C109"/>
      <c r="D109"/>
    </row>
    <row r="110" spans="2:4" ht="14.5">
      <c r="B110"/>
      <c r="C110"/>
      <c r="D110"/>
    </row>
    <row r="111" spans="2:4" ht="14.5">
      <c r="B111"/>
      <c r="C111"/>
      <c r="D111"/>
    </row>
    <row r="112" spans="2:4" ht="14.5">
      <c r="B112"/>
      <c r="C112"/>
      <c r="D112"/>
    </row>
    <row r="113" spans="2:4" ht="14.5">
      <c r="B113"/>
      <c r="C113"/>
      <c r="D113"/>
    </row>
    <row r="114" spans="2:4" ht="14.5">
      <c r="B114"/>
      <c r="C114"/>
      <c r="D114"/>
    </row>
    <row r="115" spans="2:4" ht="14.5">
      <c r="B115"/>
      <c r="C115"/>
      <c r="D115"/>
    </row>
    <row r="116" spans="2:4" ht="14.5">
      <c r="B116"/>
      <c r="C116"/>
      <c r="D116"/>
    </row>
    <row r="117" spans="2:4" ht="14.5">
      <c r="B117"/>
      <c r="C117"/>
      <c r="D117"/>
    </row>
    <row r="118" spans="2:4" ht="14.5">
      <c r="B118"/>
      <c r="C118"/>
      <c r="D118"/>
    </row>
    <row r="119" spans="2:4" ht="14.5">
      <c r="B119"/>
      <c r="C119"/>
      <c r="D119"/>
    </row>
    <row r="120" spans="2:4" ht="14.5">
      <c r="B120"/>
      <c r="C120"/>
      <c r="D120"/>
    </row>
    <row r="121" spans="2:4" ht="14.5">
      <c r="B121"/>
      <c r="C121"/>
      <c r="D121"/>
    </row>
    <row r="122" spans="2:4" ht="14.5">
      <c r="B122"/>
      <c r="C122"/>
      <c r="D122"/>
    </row>
    <row r="123" spans="2:4" ht="14.5">
      <c r="B123"/>
      <c r="C123"/>
      <c r="D123"/>
    </row>
    <row r="124" spans="2:4" ht="14.5">
      <c r="B124"/>
      <c r="C124"/>
      <c r="D124"/>
    </row>
    <row r="125" spans="2:4" ht="14.5">
      <c r="B125"/>
      <c r="C125"/>
      <c r="D125"/>
    </row>
    <row r="126" spans="2:4" ht="14.5">
      <c r="B126"/>
      <c r="C126"/>
      <c r="D126"/>
    </row>
    <row r="127" spans="2:4" ht="14.5">
      <c r="B127"/>
      <c r="C127"/>
      <c r="D127"/>
    </row>
    <row r="128" spans="2:4" ht="14.5">
      <c r="B128"/>
      <c r="C128"/>
      <c r="D128"/>
    </row>
    <row r="129" spans="2:4" ht="14.5">
      <c r="B129"/>
      <c r="C129"/>
      <c r="D129"/>
    </row>
    <row r="130" spans="2:4" ht="14.5">
      <c r="B130"/>
      <c r="C130"/>
      <c r="D130"/>
    </row>
    <row r="131" spans="2:4" ht="14.5">
      <c r="B131"/>
      <c r="C131"/>
      <c r="D131"/>
    </row>
    <row r="132" spans="2:4" ht="14.5">
      <c r="B132"/>
      <c r="C132"/>
      <c r="D132"/>
    </row>
    <row r="133" spans="2:4" ht="14.5">
      <c r="B133"/>
      <c r="C133"/>
      <c r="D133"/>
    </row>
    <row r="134" spans="2:4" ht="14.5">
      <c r="B134"/>
      <c r="C134"/>
      <c r="D134"/>
    </row>
  </sheetData>
  <sheetProtection sort="0" autoFilter="0" pivotTables="0"/>
  <mergeCells count="2">
    <mergeCell ref="A19:H20"/>
    <mergeCell ref="B57:O61"/>
  </mergeCell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FEAF1"/>
  </sheetPr>
  <dimension ref="A15:R88"/>
  <sheetViews>
    <sheetView showGridLines="0" topLeftCell="A17" zoomScale="70" zoomScaleNormal="70" workbookViewId="0">
      <selection activeCell="I21" sqref="I21"/>
    </sheetView>
  </sheetViews>
  <sheetFormatPr baseColWidth="10" defaultColWidth="0" defaultRowHeight="11.5"/>
  <cols>
    <col min="1" max="1" width="7.54296875" style="39" customWidth="1"/>
    <col min="2" max="2" width="26" style="45" bestFit="1" customWidth="1"/>
    <col min="3" max="3" width="26.453125" style="39" bestFit="1" customWidth="1"/>
    <col min="4" max="4" width="30.90625" style="39" bestFit="1" customWidth="1"/>
    <col min="5" max="5" width="20.6328125" style="39" customWidth="1"/>
    <col min="6" max="6" width="25.54296875" style="39" customWidth="1"/>
    <col min="7" max="7" width="15.90625" style="39" customWidth="1"/>
    <col min="8" max="8" width="19.90625" style="39" customWidth="1"/>
    <col min="9" max="9" width="9.453125" style="39" customWidth="1"/>
    <col min="10" max="10" width="12" style="39" customWidth="1"/>
    <col min="11" max="11" width="25.54296875" style="39" customWidth="1"/>
    <col min="12" max="12" width="44.6328125" style="39" customWidth="1"/>
    <col min="13" max="13" width="36.54296875" style="39" customWidth="1"/>
    <col min="14" max="14" width="15.6328125" style="39" customWidth="1"/>
    <col min="15" max="15" width="25.54296875" style="39" customWidth="1"/>
    <col min="16" max="16" width="20.54296875" style="39" hidden="1" customWidth="1"/>
    <col min="17" max="17" width="19" style="39" hidden="1" customWidth="1"/>
    <col min="18" max="18" width="23.453125" style="39" hidden="1" customWidth="1"/>
    <col min="19" max="16384" width="11.453125" style="39" hidden="1"/>
  </cols>
  <sheetData>
    <row r="15" spans="7:17" ht="11.25" customHeight="1">
      <c r="G15" s="45"/>
      <c r="H15" s="45"/>
      <c r="I15" s="45"/>
      <c r="J15" s="46"/>
      <c r="K15" s="45"/>
      <c r="L15" s="47"/>
      <c r="M15" s="47"/>
      <c r="N15" s="45"/>
      <c r="O15" s="47"/>
      <c r="P15" s="45"/>
      <c r="Q15" s="45"/>
    </row>
    <row r="16" spans="7:17">
      <c r="G16" s="45"/>
      <c r="H16" s="45"/>
      <c r="I16" s="45"/>
      <c r="J16" s="48"/>
      <c r="K16" s="45"/>
      <c r="L16" s="49"/>
      <c r="M16" s="49"/>
      <c r="N16" s="45"/>
      <c r="O16" s="49"/>
      <c r="P16" s="45"/>
      <c r="Q16" s="45"/>
    </row>
    <row r="17" spans="1:17">
      <c r="G17" s="45"/>
      <c r="H17" s="45"/>
      <c r="I17" s="45"/>
      <c r="J17" s="48"/>
      <c r="K17" s="45"/>
      <c r="L17" s="49"/>
      <c r="M17" s="49"/>
      <c r="N17" s="45"/>
      <c r="O17" s="49"/>
      <c r="P17" s="45"/>
      <c r="Q17" s="45"/>
    </row>
    <row r="18" spans="1:17" ht="12" customHeight="1">
      <c r="A18" s="50"/>
      <c r="B18" s="50"/>
      <c r="C18" s="50"/>
      <c r="D18" s="50"/>
      <c r="E18" s="50"/>
      <c r="F18" s="50"/>
      <c r="G18" s="45"/>
      <c r="H18" s="45"/>
      <c r="I18" s="45"/>
      <c r="J18" s="48"/>
      <c r="K18" s="45"/>
      <c r="L18" s="49"/>
      <c r="M18" s="49"/>
      <c r="N18" s="45"/>
      <c r="O18" s="49"/>
      <c r="P18" s="45"/>
      <c r="Q18" s="45"/>
    </row>
    <row r="19" spans="1:17" ht="12" customHeight="1">
      <c r="A19" s="169" t="s">
        <v>10</v>
      </c>
      <c r="B19" s="169"/>
      <c r="C19" s="169"/>
      <c r="D19" s="169"/>
      <c r="E19" s="169"/>
      <c r="F19" s="169"/>
      <c r="G19" s="169"/>
      <c r="H19" s="169"/>
      <c r="I19" s="45"/>
      <c r="J19" s="48"/>
      <c r="K19" s="45"/>
      <c r="L19" s="49"/>
      <c r="M19" s="49"/>
      <c r="N19" s="45"/>
      <c r="O19" s="49"/>
      <c r="P19" s="45"/>
      <c r="Q19" s="45"/>
    </row>
    <row r="20" spans="1:17" ht="12.75" customHeight="1" thickBot="1">
      <c r="A20" s="170"/>
      <c r="B20" s="170"/>
      <c r="C20" s="170"/>
      <c r="D20" s="170"/>
      <c r="E20" s="170"/>
      <c r="F20" s="170"/>
      <c r="G20" s="170"/>
      <c r="H20" s="170"/>
      <c r="I20" s="45"/>
      <c r="J20" s="48"/>
      <c r="K20" s="45"/>
      <c r="L20" s="49"/>
      <c r="M20" s="49"/>
      <c r="N20" s="45"/>
      <c r="O20" s="49"/>
      <c r="P20" s="45"/>
      <c r="Q20" s="45"/>
    </row>
    <row r="21" spans="1:17">
      <c r="G21" s="45"/>
      <c r="H21" s="45"/>
      <c r="I21" s="45"/>
      <c r="J21" s="48"/>
      <c r="K21" s="47"/>
      <c r="L21" s="47"/>
      <c r="M21" s="47"/>
      <c r="N21" s="47"/>
      <c r="O21" s="47"/>
      <c r="P21" s="45"/>
      <c r="Q21" s="45"/>
    </row>
    <row r="25" spans="1:17" ht="14.5">
      <c r="B25" s="143" t="s">
        <v>415</v>
      </c>
      <c r="C25" t="s">
        <v>411</v>
      </c>
      <c r="D25" t="s">
        <v>412</v>
      </c>
    </row>
    <row r="26" spans="1:17" ht="14.5">
      <c r="B26" s="144" t="s">
        <v>289</v>
      </c>
      <c r="C26">
        <v>79</v>
      </c>
      <c r="D26" s="160">
        <v>0.26158940397350994</v>
      </c>
    </row>
    <row r="27" spans="1:17" ht="14.5">
      <c r="B27" s="144">
        <v>2012</v>
      </c>
      <c r="C27">
        <v>35</v>
      </c>
      <c r="D27" s="160">
        <v>0.11589403973509933</v>
      </c>
    </row>
    <row r="28" spans="1:17" ht="14.5">
      <c r="B28" s="144">
        <v>2010</v>
      </c>
      <c r="C28">
        <v>25</v>
      </c>
      <c r="D28" s="160">
        <v>8.2781456953642391E-2</v>
      </c>
    </row>
    <row r="29" spans="1:17" ht="14.5">
      <c r="B29" s="144">
        <v>2007</v>
      </c>
      <c r="C29">
        <v>17</v>
      </c>
      <c r="D29" s="160">
        <v>5.6291390728476824E-2</v>
      </c>
    </row>
    <row r="30" spans="1:17" ht="14.5">
      <c r="B30" s="144">
        <v>2008</v>
      </c>
      <c r="C30">
        <v>17</v>
      </c>
      <c r="D30" s="160">
        <v>5.6291390728476824E-2</v>
      </c>
    </row>
    <row r="31" spans="1:17" ht="14.5">
      <c r="B31" s="144">
        <v>2013</v>
      </c>
      <c r="C31">
        <v>16</v>
      </c>
      <c r="D31" s="160">
        <v>5.2980132450331126E-2</v>
      </c>
    </row>
    <row r="32" spans="1:17" ht="14.5">
      <c r="B32" s="144">
        <v>2009</v>
      </c>
      <c r="C32">
        <v>16</v>
      </c>
      <c r="D32" s="160">
        <v>5.2980132450331126E-2</v>
      </c>
    </row>
    <row r="33" spans="2:4" ht="14.5">
      <c r="B33" s="144">
        <v>2014</v>
      </c>
      <c r="C33">
        <v>10</v>
      </c>
      <c r="D33" s="160">
        <v>3.3112582781456956E-2</v>
      </c>
    </row>
    <row r="34" spans="2:4" ht="14.5">
      <c r="B34" s="144">
        <v>2015</v>
      </c>
      <c r="C34">
        <v>10</v>
      </c>
      <c r="D34" s="160">
        <v>3.3112582781456956E-2</v>
      </c>
    </row>
    <row r="35" spans="2:4" ht="14.5">
      <c r="B35" s="144">
        <v>2011</v>
      </c>
      <c r="C35">
        <v>9</v>
      </c>
      <c r="D35" s="160">
        <v>2.9801324503311258E-2</v>
      </c>
    </row>
    <row r="36" spans="2:4" ht="14.5">
      <c r="B36" s="144">
        <v>2005</v>
      </c>
      <c r="C36">
        <v>8</v>
      </c>
      <c r="D36" s="160">
        <v>2.6490066225165563E-2</v>
      </c>
    </row>
    <row r="37" spans="2:4" ht="14.5">
      <c r="B37" s="144">
        <v>2018</v>
      </c>
      <c r="C37">
        <v>8</v>
      </c>
      <c r="D37" s="160">
        <v>2.6490066225165563E-2</v>
      </c>
    </row>
    <row r="38" spans="2:4" ht="14.5">
      <c r="B38" s="144">
        <v>2017</v>
      </c>
      <c r="C38">
        <v>7</v>
      </c>
      <c r="D38" s="160">
        <v>2.3178807947019868E-2</v>
      </c>
    </row>
    <row r="39" spans="2:4" ht="14.5">
      <c r="B39" s="144">
        <v>2016</v>
      </c>
      <c r="C39">
        <v>5</v>
      </c>
      <c r="D39" s="160">
        <v>1.6556291390728478E-2</v>
      </c>
    </row>
    <row r="40" spans="2:4" ht="14.5">
      <c r="B40" s="144">
        <v>1984</v>
      </c>
      <c r="C40">
        <v>5</v>
      </c>
      <c r="D40" s="160">
        <v>1.6556291390728478E-2</v>
      </c>
    </row>
    <row r="41" spans="2:4" ht="14.5">
      <c r="B41" s="144">
        <v>2006</v>
      </c>
      <c r="C41">
        <v>5</v>
      </c>
      <c r="D41" s="160">
        <v>1.6556291390728478E-2</v>
      </c>
    </row>
    <row r="42" spans="2:4" ht="14.5">
      <c r="B42" s="144">
        <v>1985</v>
      </c>
      <c r="C42">
        <v>5</v>
      </c>
      <c r="D42" s="160">
        <v>1.6556291390728478E-2</v>
      </c>
    </row>
    <row r="43" spans="2:4" ht="14.5">
      <c r="B43" s="144">
        <v>2004</v>
      </c>
      <c r="C43">
        <v>4</v>
      </c>
      <c r="D43" s="160">
        <v>1.3245033112582781E-2</v>
      </c>
    </row>
    <row r="44" spans="2:4" ht="14.5">
      <c r="B44" s="144">
        <v>1982</v>
      </c>
      <c r="C44">
        <v>3</v>
      </c>
      <c r="D44" s="160">
        <v>9.9337748344370865E-3</v>
      </c>
    </row>
    <row r="45" spans="2:4" ht="14.5">
      <c r="B45" s="144">
        <v>2022</v>
      </c>
      <c r="C45">
        <v>3</v>
      </c>
      <c r="D45" s="160">
        <v>9.9337748344370865E-3</v>
      </c>
    </row>
    <row r="46" spans="2:4" ht="14.5">
      <c r="B46" s="144">
        <v>1986</v>
      </c>
      <c r="C46">
        <v>3</v>
      </c>
      <c r="D46" s="160">
        <v>9.9337748344370865E-3</v>
      </c>
    </row>
    <row r="47" spans="2:4" ht="14.5">
      <c r="B47" s="144">
        <v>2021</v>
      </c>
      <c r="C47">
        <v>2</v>
      </c>
      <c r="D47" s="160">
        <v>6.6225165562913907E-3</v>
      </c>
    </row>
    <row r="48" spans="2:4" ht="14.5">
      <c r="B48" s="144">
        <v>1978</v>
      </c>
      <c r="C48">
        <v>2</v>
      </c>
      <c r="D48" s="160">
        <v>6.6225165562913907E-3</v>
      </c>
    </row>
    <row r="49" spans="2:4" ht="14.5">
      <c r="B49" s="144">
        <v>1988</v>
      </c>
      <c r="C49">
        <v>1</v>
      </c>
      <c r="D49" s="160">
        <v>3.3112582781456954E-3</v>
      </c>
    </row>
    <row r="50" spans="2:4" ht="14.5">
      <c r="B50" s="144">
        <v>2002</v>
      </c>
      <c r="C50">
        <v>1</v>
      </c>
      <c r="D50" s="160">
        <v>3.3112582781456954E-3</v>
      </c>
    </row>
    <row r="51" spans="2:4" ht="14.5">
      <c r="B51" s="144">
        <v>2020</v>
      </c>
      <c r="C51">
        <v>1</v>
      </c>
      <c r="D51" s="160">
        <v>3.3112582781456954E-3</v>
      </c>
    </row>
    <row r="52" spans="2:4" ht="14.5">
      <c r="B52" s="144">
        <v>2003</v>
      </c>
      <c r="C52">
        <v>1</v>
      </c>
      <c r="D52" s="160">
        <v>3.3112582781456954E-3</v>
      </c>
    </row>
    <row r="53" spans="2:4" ht="14.5">
      <c r="B53" s="144">
        <v>1980</v>
      </c>
      <c r="C53">
        <v>1</v>
      </c>
      <c r="D53" s="160">
        <v>3.3112582781456954E-3</v>
      </c>
    </row>
    <row r="54" spans="2:4" ht="14.5">
      <c r="B54" s="144">
        <v>1983</v>
      </c>
      <c r="C54">
        <v>1</v>
      </c>
      <c r="D54" s="160">
        <v>3.3112582781456954E-3</v>
      </c>
    </row>
    <row r="55" spans="2:4" ht="14.5">
      <c r="B55" s="144">
        <v>1979</v>
      </c>
      <c r="C55">
        <v>1</v>
      </c>
      <c r="D55" s="160">
        <v>3.3112582781456954E-3</v>
      </c>
    </row>
    <row r="56" spans="2:4" ht="14.5">
      <c r="B56" s="144">
        <v>2019</v>
      </c>
      <c r="C56">
        <v>1</v>
      </c>
      <c r="D56" s="160">
        <v>3.3112582781456954E-3</v>
      </c>
    </row>
    <row r="57" spans="2:4" ht="14.5">
      <c r="B57" s="144" t="s">
        <v>482</v>
      </c>
      <c r="C57"/>
      <c r="D57" s="160">
        <v>0</v>
      </c>
    </row>
    <row r="58" spans="2:4" ht="14.5">
      <c r="B58" s="144" t="s">
        <v>471</v>
      </c>
      <c r="C58">
        <v>302</v>
      </c>
      <c r="D58" s="160">
        <v>1</v>
      </c>
    </row>
    <row r="59" spans="2:4" ht="14.5">
      <c r="B59"/>
      <c r="C59"/>
      <c r="D59"/>
    </row>
    <row r="61" spans="2:4" ht="12" customHeight="1"/>
    <row r="62" spans="2:4" ht="12" customHeight="1">
      <c r="B62" s="39"/>
    </row>
    <row r="63" spans="2:4" ht="12" customHeight="1">
      <c r="B63" s="39"/>
    </row>
    <row r="64" spans="2:4">
      <c r="B64" s="39"/>
    </row>
    <row r="65" spans="2:15">
      <c r="B65" s="182" t="s">
        <v>285</v>
      </c>
      <c r="C65" s="182"/>
      <c r="D65" s="182"/>
      <c r="E65" s="182"/>
      <c r="F65" s="182"/>
      <c r="G65" s="182"/>
      <c r="H65" s="182"/>
      <c r="I65" s="182"/>
      <c r="J65" s="182"/>
      <c r="K65" s="182"/>
      <c r="L65" s="182"/>
      <c r="M65" s="182"/>
      <c r="N65" s="182"/>
      <c r="O65" s="182"/>
    </row>
    <row r="66" spans="2:15" hidden="1">
      <c r="B66" s="182"/>
      <c r="C66" s="182"/>
      <c r="D66" s="182"/>
      <c r="E66" s="182"/>
      <c r="F66" s="182"/>
      <c r="G66" s="182"/>
      <c r="H66" s="182"/>
      <c r="I66" s="182"/>
      <c r="J66" s="182"/>
      <c r="K66" s="182"/>
      <c r="L66" s="182"/>
      <c r="M66" s="182"/>
      <c r="N66" s="182"/>
      <c r="O66" s="182"/>
    </row>
    <row r="67" spans="2:15" hidden="1">
      <c r="B67" s="182"/>
      <c r="C67" s="182"/>
      <c r="D67" s="182"/>
      <c r="E67" s="182"/>
      <c r="F67" s="182"/>
      <c r="G67" s="182"/>
      <c r="H67" s="182"/>
      <c r="I67" s="182"/>
      <c r="J67" s="182"/>
      <c r="K67" s="182"/>
      <c r="L67" s="182"/>
      <c r="M67" s="182"/>
      <c r="N67" s="182"/>
      <c r="O67" s="182"/>
    </row>
    <row r="68" spans="2:15" hidden="1">
      <c r="B68" s="182"/>
      <c r="C68" s="182"/>
      <c r="D68" s="182"/>
      <c r="E68" s="182"/>
      <c r="F68" s="182"/>
      <c r="G68" s="182"/>
      <c r="H68" s="182"/>
      <c r="I68" s="182"/>
      <c r="J68" s="182"/>
      <c r="K68" s="182"/>
      <c r="L68" s="182"/>
      <c r="M68" s="182"/>
      <c r="N68" s="182"/>
      <c r="O68" s="182"/>
    </row>
    <row r="69" spans="2:15" hidden="1">
      <c r="B69" s="182"/>
      <c r="C69" s="182"/>
      <c r="D69" s="182"/>
      <c r="E69" s="182"/>
      <c r="F69" s="182"/>
      <c r="G69" s="182"/>
      <c r="H69" s="182"/>
      <c r="I69" s="182"/>
      <c r="J69" s="182"/>
      <c r="K69" s="182"/>
      <c r="L69" s="182"/>
      <c r="M69" s="182"/>
      <c r="N69" s="182"/>
      <c r="O69" s="182"/>
    </row>
    <row r="70" spans="2:15" hidden="1">
      <c r="B70" s="39"/>
    </row>
    <row r="71" spans="2:15" hidden="1">
      <c r="B71" s="39"/>
    </row>
    <row r="72" spans="2:15" hidden="1">
      <c r="B72" s="39"/>
    </row>
    <row r="73" spans="2:15" hidden="1">
      <c r="B73" s="39"/>
    </row>
    <row r="74" spans="2:15" hidden="1">
      <c r="B74" s="39"/>
    </row>
    <row r="75" spans="2:15" hidden="1">
      <c r="B75" s="39"/>
    </row>
    <row r="76" spans="2:15" hidden="1">
      <c r="B76" s="39"/>
    </row>
    <row r="77" spans="2:15" hidden="1">
      <c r="B77" s="39"/>
    </row>
    <row r="78" spans="2:15" hidden="1">
      <c r="B78" s="39"/>
    </row>
    <row r="79" spans="2:15" hidden="1">
      <c r="B79" s="39"/>
    </row>
    <row r="80" spans="2:15" hidden="1">
      <c r="B80" s="39"/>
    </row>
    <row r="81" spans="2:2" hidden="1">
      <c r="B81" s="39"/>
    </row>
    <row r="82" spans="2:2" hidden="1">
      <c r="B82" s="39"/>
    </row>
    <row r="83" spans="2:2" hidden="1">
      <c r="B83" s="39"/>
    </row>
    <row r="84" spans="2:2" hidden="1">
      <c r="B84" s="39"/>
    </row>
    <row r="85" spans="2:2" hidden="1">
      <c r="B85" s="39"/>
    </row>
    <row r="86" spans="2:2" hidden="1">
      <c r="B86" s="39"/>
    </row>
    <row r="87" spans="2:2" hidden="1">
      <c r="B87" s="39"/>
    </row>
    <row r="88" spans="2:2" hidden="1">
      <c r="B88" s="39"/>
    </row>
  </sheetData>
  <sheetProtection sort="0" autoFilter="0" pivotTables="0"/>
  <autoFilter ref="B25:E58" xr:uid="{00000000-0001-0000-0600-000000000000}"/>
  <mergeCells count="2">
    <mergeCell ref="A19:H20"/>
    <mergeCell ref="B65:O69"/>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FEAF1"/>
  </sheetPr>
  <dimension ref="A15:T72"/>
  <sheetViews>
    <sheetView showGridLines="0" topLeftCell="A13" zoomScale="70" zoomScaleNormal="70" workbookViewId="0">
      <selection activeCell="C60" sqref="C60"/>
    </sheetView>
  </sheetViews>
  <sheetFormatPr baseColWidth="10" defaultColWidth="0" defaultRowHeight="11.5"/>
  <cols>
    <col min="1" max="1" width="7.54296875" style="39" customWidth="1"/>
    <col min="2" max="2" width="29.1796875" style="45" bestFit="1" customWidth="1"/>
    <col min="3" max="3" width="26.453125" style="39" bestFit="1" customWidth="1"/>
    <col min="4" max="4" width="30.90625" style="39" bestFit="1" customWidth="1"/>
    <col min="5" max="5" width="20.6328125" style="39" customWidth="1"/>
    <col min="6" max="6" width="23.453125" style="39" customWidth="1"/>
    <col min="7" max="7" width="23.90625" style="39" customWidth="1"/>
    <col min="8" max="8" width="9.54296875" style="39" customWidth="1"/>
    <col min="9" max="9" width="12.36328125" style="39" customWidth="1"/>
    <col min="10" max="10" width="12" style="39" customWidth="1"/>
    <col min="11" max="11" width="13.36328125" style="39" customWidth="1"/>
    <col min="12" max="12" width="16.54296875" style="39" customWidth="1"/>
    <col min="13" max="13" width="19.36328125" style="39" customWidth="1"/>
    <col min="14" max="14" width="15.6328125" style="39" customWidth="1"/>
    <col min="15" max="15" width="25.54296875" style="39" customWidth="1"/>
    <col min="16" max="16" width="20.54296875" style="39" hidden="1" customWidth="1"/>
    <col min="17" max="17" width="20.90625" style="39" hidden="1" customWidth="1"/>
    <col min="18" max="18" width="19" style="39" hidden="1" customWidth="1"/>
    <col min="19" max="19" width="18.6328125" style="39" hidden="1" customWidth="1"/>
    <col min="20" max="20" width="23.453125" style="39" hidden="1" customWidth="1"/>
    <col min="21" max="16384" width="11.453125" style="39" hidden="1"/>
  </cols>
  <sheetData>
    <row r="15" spans="7:18" ht="11.25" customHeight="1">
      <c r="G15" s="45"/>
      <c r="H15" s="45"/>
      <c r="I15" s="45"/>
      <c r="J15" s="46"/>
      <c r="K15" s="45"/>
      <c r="L15" s="47"/>
      <c r="M15" s="47"/>
      <c r="N15" s="45"/>
      <c r="O15" s="47"/>
      <c r="P15" s="45"/>
      <c r="Q15" s="47"/>
      <c r="R15" s="45"/>
    </row>
    <row r="16" spans="7:18">
      <c r="G16" s="45"/>
      <c r="H16" s="45"/>
      <c r="I16" s="45"/>
      <c r="J16" s="48"/>
      <c r="K16" s="45"/>
      <c r="L16" s="49"/>
      <c r="M16" s="49"/>
      <c r="N16" s="45"/>
      <c r="O16" s="49"/>
      <c r="P16" s="45"/>
      <c r="Q16" s="49"/>
      <c r="R16" s="45"/>
    </row>
    <row r="17" spans="1:18">
      <c r="G17" s="45"/>
      <c r="H17" s="45"/>
      <c r="I17" s="45"/>
      <c r="J17" s="48"/>
      <c r="K17" s="45"/>
      <c r="L17" s="49"/>
      <c r="M17" s="49"/>
      <c r="N17" s="45"/>
      <c r="O17" s="49"/>
      <c r="P17" s="45"/>
      <c r="Q17" s="49"/>
      <c r="R17" s="45"/>
    </row>
    <row r="18" spans="1:18" ht="12" customHeight="1">
      <c r="A18" s="50"/>
      <c r="B18" s="50"/>
      <c r="C18" s="50"/>
      <c r="D18" s="50"/>
      <c r="E18" s="50"/>
      <c r="F18" s="50"/>
      <c r="G18" s="45"/>
      <c r="H18" s="45"/>
      <c r="I18" s="45"/>
      <c r="J18" s="48"/>
      <c r="K18" s="45"/>
      <c r="L18" s="49"/>
      <c r="M18" s="49"/>
      <c r="N18" s="45"/>
      <c r="O18" s="49"/>
      <c r="P18" s="45"/>
      <c r="Q18" s="49"/>
      <c r="R18" s="45"/>
    </row>
    <row r="19" spans="1:18" ht="12" customHeight="1">
      <c r="A19" s="169" t="s">
        <v>11</v>
      </c>
      <c r="B19" s="169"/>
      <c r="C19" s="169"/>
      <c r="D19" s="169"/>
      <c r="E19" s="169"/>
      <c r="F19" s="169"/>
      <c r="G19" s="169"/>
      <c r="H19" s="169"/>
      <c r="I19" s="45"/>
      <c r="J19" s="48"/>
      <c r="K19" s="45"/>
      <c r="L19" s="49"/>
      <c r="M19" s="49"/>
      <c r="N19" s="45"/>
      <c r="O19" s="49"/>
      <c r="P19" s="45"/>
      <c r="Q19" s="49"/>
      <c r="R19" s="45"/>
    </row>
    <row r="20" spans="1:18" ht="12.75" customHeight="1" thickBot="1">
      <c r="A20" s="170"/>
      <c r="B20" s="170"/>
      <c r="C20" s="170"/>
      <c r="D20" s="170"/>
      <c r="E20" s="170"/>
      <c r="F20" s="170"/>
      <c r="G20" s="170"/>
      <c r="H20" s="170"/>
      <c r="I20" s="45"/>
      <c r="J20" s="48"/>
      <c r="K20" s="45"/>
      <c r="L20" s="49"/>
      <c r="M20" s="49"/>
      <c r="N20" s="45"/>
      <c r="O20" s="49"/>
      <c r="P20" s="45"/>
      <c r="Q20" s="49"/>
      <c r="R20" s="45"/>
    </row>
    <row r="21" spans="1:18">
      <c r="G21" s="45"/>
      <c r="H21" s="45"/>
      <c r="I21" s="45"/>
      <c r="J21" s="48"/>
      <c r="K21" s="45"/>
      <c r="L21" s="49"/>
      <c r="M21" s="49"/>
      <c r="N21" s="45"/>
      <c r="O21" s="49"/>
      <c r="P21" s="45"/>
      <c r="Q21" s="49"/>
      <c r="R21" s="45"/>
    </row>
    <row r="22" spans="1:18">
      <c r="E22" s="45"/>
      <c r="F22" s="48"/>
      <c r="G22" s="45"/>
      <c r="H22" s="48"/>
      <c r="I22" s="45"/>
      <c r="J22" s="48"/>
      <c r="K22" s="45"/>
      <c r="L22" s="49"/>
      <c r="M22" s="49"/>
      <c r="N22" s="45"/>
      <c r="O22" s="49"/>
      <c r="P22" s="45"/>
      <c r="Q22" s="49"/>
      <c r="R22" s="45"/>
    </row>
    <row r="26" spans="1:18" ht="14.5">
      <c r="B26" s="143" t="s">
        <v>417</v>
      </c>
      <c r="C26" t="s">
        <v>411</v>
      </c>
      <c r="D26" t="s">
        <v>412</v>
      </c>
    </row>
    <row r="27" spans="1:18" ht="14.5">
      <c r="B27" s="144">
        <v>44682</v>
      </c>
      <c r="C27">
        <v>59</v>
      </c>
      <c r="D27" s="162">
        <v>0.19536423841059603</v>
      </c>
    </row>
    <row r="28" spans="1:18" ht="14.5">
      <c r="B28" s="144">
        <v>44652</v>
      </c>
      <c r="C28">
        <v>38</v>
      </c>
      <c r="D28" s="162">
        <v>0.12582781456953643</v>
      </c>
    </row>
    <row r="29" spans="1:18" ht="14.5">
      <c r="B29" s="144">
        <v>43891</v>
      </c>
      <c r="C29">
        <v>22</v>
      </c>
      <c r="D29" s="162">
        <v>7.2847682119205295E-2</v>
      </c>
    </row>
    <row r="30" spans="1:18" ht="14.5">
      <c r="B30" s="144">
        <v>44926</v>
      </c>
      <c r="C30">
        <v>21</v>
      </c>
      <c r="D30" s="162">
        <v>6.9536423841059597E-2</v>
      </c>
    </row>
    <row r="31" spans="1:18" ht="14.5">
      <c r="B31" s="144">
        <v>44044</v>
      </c>
      <c r="C31">
        <v>19</v>
      </c>
      <c r="D31" s="162">
        <v>6.2913907284768214E-2</v>
      </c>
    </row>
    <row r="32" spans="1:18" ht="14.5">
      <c r="B32" s="144">
        <v>43922</v>
      </c>
      <c r="C32">
        <v>17</v>
      </c>
      <c r="D32" s="162">
        <v>5.6291390728476824E-2</v>
      </c>
    </row>
    <row r="33" spans="2:4" ht="14.5">
      <c r="B33" s="144">
        <v>43586</v>
      </c>
      <c r="C33">
        <v>16</v>
      </c>
      <c r="D33" s="162">
        <v>5.2980132450331126E-2</v>
      </c>
    </row>
    <row r="34" spans="2:4" ht="14.5">
      <c r="B34" s="144">
        <v>44896</v>
      </c>
      <c r="C34">
        <v>16</v>
      </c>
      <c r="D34" s="162">
        <v>5.2980132450331126E-2</v>
      </c>
    </row>
    <row r="35" spans="2:4" ht="14.5">
      <c r="B35" s="144">
        <v>44683</v>
      </c>
      <c r="C35">
        <v>15</v>
      </c>
      <c r="D35" s="162">
        <v>4.9668874172185427E-2</v>
      </c>
    </row>
    <row r="36" spans="2:4" ht="14.5">
      <c r="B36" s="144">
        <v>44531</v>
      </c>
      <c r="C36">
        <v>11</v>
      </c>
      <c r="D36" s="162">
        <v>3.6423841059602648E-2</v>
      </c>
    </row>
    <row r="37" spans="2:4" ht="14.5">
      <c r="B37" s="144">
        <v>45269</v>
      </c>
      <c r="C37">
        <v>11</v>
      </c>
      <c r="D37" s="162">
        <v>3.6423841059602648E-2</v>
      </c>
    </row>
    <row r="38" spans="2:4" ht="14.5">
      <c r="B38" s="144">
        <v>44256</v>
      </c>
      <c r="C38">
        <v>11</v>
      </c>
      <c r="D38" s="162">
        <v>3.6423841059602648E-2</v>
      </c>
    </row>
    <row r="39" spans="2:4" ht="14.5">
      <c r="B39" s="144">
        <v>44287</v>
      </c>
      <c r="C39">
        <v>8</v>
      </c>
      <c r="D39" s="162">
        <v>2.6490066225165563E-2</v>
      </c>
    </row>
    <row r="40" spans="2:4" ht="14.5">
      <c r="B40" s="144">
        <v>43374</v>
      </c>
      <c r="C40">
        <v>7</v>
      </c>
      <c r="D40" s="162">
        <v>2.3178807947019868E-2</v>
      </c>
    </row>
    <row r="41" spans="2:4" ht="14.5">
      <c r="B41" s="144">
        <v>44270</v>
      </c>
      <c r="C41">
        <v>6</v>
      </c>
      <c r="D41" s="162">
        <v>1.9867549668874173E-2</v>
      </c>
    </row>
    <row r="42" spans="2:4" ht="14.5">
      <c r="B42" s="144">
        <v>43923</v>
      </c>
      <c r="C42">
        <v>5</v>
      </c>
      <c r="D42" s="162">
        <v>1.6556291390728478E-2</v>
      </c>
    </row>
    <row r="43" spans="2:4" ht="14.5">
      <c r="B43" s="144">
        <v>43831</v>
      </c>
      <c r="C43">
        <v>4</v>
      </c>
      <c r="D43" s="162">
        <v>1.3245033112582781E-2</v>
      </c>
    </row>
    <row r="44" spans="2:4" ht="14.5">
      <c r="B44" s="144">
        <v>44166</v>
      </c>
      <c r="C44">
        <v>4</v>
      </c>
      <c r="D44" s="162">
        <v>1.3245033112582781E-2</v>
      </c>
    </row>
    <row r="45" spans="2:4" ht="14.5">
      <c r="B45" s="144">
        <v>45300</v>
      </c>
      <c r="C45">
        <v>3</v>
      </c>
      <c r="D45" s="162">
        <v>9.9337748344370865E-3</v>
      </c>
    </row>
    <row r="46" spans="2:4" ht="14.5">
      <c r="B46" s="144">
        <v>43924</v>
      </c>
      <c r="C46">
        <v>2</v>
      </c>
      <c r="D46" s="162">
        <v>6.6225165562913907E-3</v>
      </c>
    </row>
    <row r="47" spans="2:4" ht="14.5">
      <c r="B47" s="144">
        <v>44136</v>
      </c>
      <c r="C47">
        <v>2</v>
      </c>
      <c r="D47" s="162">
        <v>6.6225165562913907E-3</v>
      </c>
    </row>
    <row r="48" spans="2:4" ht="14.5">
      <c r="B48" s="144">
        <v>44302</v>
      </c>
      <c r="C48">
        <v>1</v>
      </c>
      <c r="D48" s="162">
        <v>3.3112582781456954E-3</v>
      </c>
    </row>
    <row r="49" spans="2:4" ht="14.5">
      <c r="B49" s="144">
        <v>44301</v>
      </c>
      <c r="C49">
        <v>1</v>
      </c>
      <c r="D49" s="162">
        <v>3.3112582781456954E-3</v>
      </c>
    </row>
    <row r="50" spans="2:4" ht="14.5">
      <c r="B50" s="144">
        <v>45279</v>
      </c>
      <c r="C50">
        <v>1</v>
      </c>
      <c r="D50" s="162">
        <v>3.3112582781456954E-3</v>
      </c>
    </row>
    <row r="51" spans="2:4" ht="14.5">
      <c r="B51" s="144">
        <v>44045</v>
      </c>
      <c r="C51">
        <v>1</v>
      </c>
      <c r="D51" s="162">
        <v>3.3112582781456954E-3</v>
      </c>
    </row>
    <row r="52" spans="2:4" ht="14.5">
      <c r="B52" s="144">
        <v>45270</v>
      </c>
      <c r="C52">
        <v>1</v>
      </c>
      <c r="D52" s="162">
        <v>3.3112582781456954E-3</v>
      </c>
    </row>
    <row r="53" spans="2:4" ht="14.5">
      <c r="B53" s="144" t="s">
        <v>482</v>
      </c>
      <c r="C53"/>
      <c r="D53" s="162">
        <v>0</v>
      </c>
    </row>
    <row r="54" spans="2:4" ht="14.5">
      <c r="B54" s="144" t="s">
        <v>471</v>
      </c>
      <c r="C54">
        <v>302</v>
      </c>
      <c r="D54" s="160">
        <v>1</v>
      </c>
    </row>
    <row r="55" spans="2:4" ht="14.5">
      <c r="B55"/>
      <c r="C55"/>
      <c r="D55"/>
    </row>
    <row r="56" spans="2:4" ht="14.5">
      <c r="B56"/>
      <c r="C56"/>
      <c r="D56"/>
    </row>
    <row r="57" spans="2:4" ht="14.5">
      <c r="B57"/>
      <c r="C57"/>
      <c r="D57"/>
    </row>
    <row r="58" spans="2:4" ht="14.5">
      <c r="B58"/>
      <c r="C58"/>
      <c r="D58"/>
    </row>
    <row r="59" spans="2:4" ht="14.5">
      <c r="B59"/>
      <c r="C59"/>
      <c r="D59"/>
    </row>
    <row r="60" spans="2:4" ht="14.5">
      <c r="B60"/>
      <c r="C60"/>
      <c r="D60"/>
    </row>
    <row r="61" spans="2:4" ht="14.5">
      <c r="B61"/>
      <c r="C61"/>
      <c r="D61"/>
    </row>
    <row r="62" spans="2:4" ht="14.5">
      <c r="B62"/>
      <c r="C62"/>
      <c r="D62"/>
    </row>
    <row r="63" spans="2:4" ht="14.5">
      <c r="B63"/>
      <c r="C63"/>
      <c r="D63"/>
    </row>
    <row r="64" spans="2:4" ht="14.5">
      <c r="B64"/>
      <c r="C64"/>
      <c r="D64"/>
    </row>
    <row r="68" spans="2:15">
      <c r="B68" s="182" t="s">
        <v>285</v>
      </c>
      <c r="C68" s="182"/>
      <c r="D68" s="182"/>
      <c r="E68" s="182"/>
      <c r="F68" s="182"/>
      <c r="G68" s="182"/>
      <c r="H68" s="182"/>
      <c r="I68" s="182"/>
      <c r="J68" s="182"/>
      <c r="K68" s="182"/>
      <c r="L68" s="182"/>
      <c r="M68" s="182"/>
      <c r="N68" s="182"/>
      <c r="O68" s="182"/>
    </row>
    <row r="69" spans="2:15">
      <c r="B69" s="182"/>
      <c r="C69" s="182"/>
      <c r="D69" s="182"/>
      <c r="E69" s="182"/>
      <c r="F69" s="182"/>
      <c r="G69" s="182"/>
      <c r="H69" s="182"/>
      <c r="I69" s="182"/>
      <c r="J69" s="182"/>
      <c r="K69" s="182"/>
      <c r="L69" s="182"/>
      <c r="M69" s="182"/>
      <c r="N69" s="182"/>
      <c r="O69" s="182"/>
    </row>
    <row r="70" spans="2:15">
      <c r="B70" s="182"/>
      <c r="C70" s="182"/>
      <c r="D70" s="182"/>
      <c r="E70" s="182"/>
      <c r="F70" s="182"/>
      <c r="G70" s="182"/>
      <c r="H70" s="182"/>
      <c r="I70" s="182"/>
      <c r="J70" s="182"/>
      <c r="K70" s="182"/>
      <c r="L70" s="182"/>
      <c r="M70" s="182"/>
      <c r="N70" s="182"/>
      <c r="O70" s="182"/>
    </row>
    <row r="71" spans="2:15">
      <c r="B71" s="182"/>
      <c r="C71" s="182"/>
      <c r="D71" s="182"/>
      <c r="E71" s="182"/>
      <c r="F71" s="182"/>
      <c r="G71" s="182"/>
      <c r="H71" s="182"/>
      <c r="I71" s="182"/>
      <c r="J71" s="182"/>
      <c r="K71" s="182"/>
      <c r="L71" s="182"/>
      <c r="M71" s="182"/>
      <c r="N71" s="182"/>
      <c r="O71" s="182"/>
    </row>
    <row r="72" spans="2:15">
      <c r="B72" s="182"/>
      <c r="C72" s="182"/>
      <c r="D72" s="182"/>
      <c r="E72" s="182"/>
      <c r="F72" s="182"/>
      <c r="G72" s="182"/>
      <c r="H72" s="182"/>
      <c r="I72" s="182"/>
      <c r="J72" s="182"/>
      <c r="K72" s="182"/>
      <c r="L72" s="182"/>
      <c r="M72" s="182"/>
      <c r="N72" s="182"/>
      <c r="O72" s="182"/>
    </row>
  </sheetData>
  <sheetProtection autoFilter="0" pivotTables="0"/>
  <autoFilter ref="B26:E63" xr:uid="{00000000-0001-0000-0700-000000000000}"/>
  <mergeCells count="2">
    <mergeCell ref="A19:H20"/>
    <mergeCell ref="B68:O72"/>
  </mergeCell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FEAF1"/>
  </sheetPr>
  <dimension ref="A15:U69"/>
  <sheetViews>
    <sheetView showGridLines="0" topLeftCell="B4" zoomScale="80" zoomScaleNormal="80" workbookViewId="0">
      <selection activeCell="H51" sqref="H51"/>
    </sheetView>
  </sheetViews>
  <sheetFormatPr baseColWidth="10" defaultColWidth="0" defaultRowHeight="11.5"/>
  <cols>
    <col min="1" max="1" width="7.54296875" style="39" customWidth="1"/>
    <col min="2" max="2" width="25.453125" style="45" bestFit="1" customWidth="1"/>
    <col min="3" max="3" width="18.36328125" style="39" bestFit="1" customWidth="1"/>
    <col min="4" max="4" width="21.08984375" style="39" bestFit="1" customWidth="1"/>
    <col min="5" max="6" width="20.6328125" style="39" customWidth="1"/>
    <col min="7" max="8" width="23.453125" style="39" customWidth="1"/>
    <col min="9" max="9" width="23.90625" style="39" customWidth="1"/>
    <col min="10" max="10" width="12.36328125" style="39" customWidth="1"/>
    <col min="11" max="11" width="12" style="39" customWidth="1"/>
    <col min="12" max="12" width="13.36328125" style="39" customWidth="1"/>
    <col min="13" max="13" width="16.54296875" style="39" customWidth="1"/>
    <col min="14" max="14" width="19.36328125" style="39" customWidth="1"/>
    <col min="15" max="15" width="15.6328125" style="39" customWidth="1"/>
    <col min="16" max="16" width="25.54296875" style="39" customWidth="1"/>
    <col min="17" max="17" width="20.54296875" style="39" customWidth="1"/>
    <col min="18" max="18" width="20.90625" style="39" hidden="1" customWidth="1"/>
    <col min="19" max="19" width="19" style="39" hidden="1" customWidth="1"/>
    <col min="20" max="20" width="18.6328125" style="39" hidden="1" customWidth="1"/>
    <col min="21" max="21" width="23.453125" style="39" hidden="1" customWidth="1"/>
    <col min="22" max="16384" width="11.453125" style="39" hidden="1"/>
  </cols>
  <sheetData>
    <row r="15" spans="8:19" ht="11.25" customHeight="1">
      <c r="H15" s="45"/>
      <c r="I15" s="45"/>
      <c r="J15" s="45"/>
      <c r="K15" s="46"/>
      <c r="L15" s="45"/>
      <c r="M15" s="47"/>
      <c r="N15" s="47"/>
      <c r="O15" s="45"/>
      <c r="P15" s="47"/>
      <c r="Q15" s="45"/>
      <c r="R15" s="47"/>
      <c r="S15" s="45"/>
    </row>
    <row r="16" spans="8:19">
      <c r="H16" s="45"/>
      <c r="I16" s="45"/>
      <c r="J16" s="45"/>
      <c r="K16" s="48"/>
      <c r="L16" s="45"/>
      <c r="M16" s="49"/>
      <c r="N16" s="49"/>
      <c r="O16" s="45"/>
      <c r="P16" s="49"/>
      <c r="Q16" s="45"/>
      <c r="R16" s="49"/>
      <c r="S16" s="45"/>
    </row>
    <row r="17" spans="1:19">
      <c r="H17" s="45"/>
      <c r="I17" s="45"/>
      <c r="J17" s="45"/>
      <c r="K17" s="48"/>
      <c r="L17" s="45"/>
      <c r="M17" s="49"/>
      <c r="N17" s="49"/>
      <c r="O17" s="45"/>
      <c r="P17" s="49"/>
      <c r="Q17" s="45"/>
      <c r="R17" s="49"/>
      <c r="S17" s="45"/>
    </row>
    <row r="18" spans="1:19" ht="12" customHeight="1">
      <c r="A18" s="50"/>
      <c r="B18" s="50"/>
      <c r="C18" s="50"/>
      <c r="D18" s="50"/>
      <c r="E18" s="50"/>
      <c r="F18" s="50"/>
      <c r="G18" s="50"/>
      <c r="H18" s="45"/>
      <c r="I18" s="45"/>
      <c r="J18" s="45"/>
      <c r="K18" s="48"/>
      <c r="L18" s="45"/>
      <c r="M18" s="49"/>
      <c r="N18" s="49"/>
      <c r="O18" s="45"/>
      <c r="P18" s="49"/>
      <c r="Q18" s="45"/>
      <c r="R18" s="49"/>
      <c r="S18" s="45"/>
    </row>
    <row r="19" spans="1:19" ht="12" customHeight="1">
      <c r="A19" s="169" t="s">
        <v>12</v>
      </c>
      <c r="B19" s="169"/>
      <c r="C19" s="169"/>
      <c r="D19" s="169"/>
      <c r="E19" s="169"/>
      <c r="F19" s="169"/>
      <c r="G19" s="169"/>
      <c r="H19" s="169"/>
      <c r="I19" s="169"/>
      <c r="J19" s="45"/>
      <c r="K19" s="48"/>
      <c r="L19" s="45"/>
      <c r="M19" s="49"/>
      <c r="N19" s="49"/>
      <c r="O19" s="45"/>
      <c r="P19" s="49"/>
      <c r="Q19" s="45"/>
      <c r="R19" s="49"/>
      <c r="S19" s="45"/>
    </row>
    <row r="20" spans="1:19" ht="12.75" customHeight="1" thickBot="1">
      <c r="A20" s="170"/>
      <c r="B20" s="170"/>
      <c r="C20" s="170"/>
      <c r="D20" s="170"/>
      <c r="E20" s="170"/>
      <c r="F20" s="170"/>
      <c r="G20" s="170"/>
      <c r="H20" s="170"/>
      <c r="I20" s="170"/>
      <c r="J20" s="45"/>
      <c r="K20" s="48"/>
      <c r="L20" s="45"/>
      <c r="M20" s="49"/>
      <c r="N20" s="49"/>
      <c r="O20" s="45"/>
      <c r="P20" s="49"/>
      <c r="Q20" s="45"/>
      <c r="R20" s="49"/>
      <c r="S20" s="45"/>
    </row>
    <row r="21" spans="1:19">
      <c r="H21" s="45"/>
      <c r="I21" s="45"/>
      <c r="J21" s="45"/>
      <c r="K21" s="48"/>
      <c r="L21" s="45"/>
      <c r="M21" s="49"/>
      <c r="N21" s="49"/>
      <c r="O21" s="45"/>
      <c r="P21" s="49"/>
      <c r="Q21" s="45"/>
      <c r="R21" s="49"/>
      <c r="S21" s="45"/>
    </row>
    <row r="22" spans="1:19">
      <c r="A22" s="52"/>
      <c r="B22" s="56"/>
      <c r="C22" s="53"/>
      <c r="D22" s="53"/>
      <c r="E22" s="53"/>
    </row>
    <row r="28" spans="1:19" ht="12" customHeight="1"/>
    <row r="29" spans="1:19" ht="14.5">
      <c r="B29" s="143" t="s">
        <v>418</v>
      </c>
      <c r="C29" t="s">
        <v>411</v>
      </c>
      <c r="D29" t="s">
        <v>412</v>
      </c>
      <c r="E29"/>
    </row>
    <row r="30" spans="1:19" ht="14.5">
      <c r="B30" s="144" t="s">
        <v>291</v>
      </c>
      <c r="C30">
        <v>108</v>
      </c>
      <c r="D30" s="145">
        <v>0.35761589403973509</v>
      </c>
      <c r="E30" s="145"/>
    </row>
    <row r="31" spans="1:19" ht="14.5">
      <c r="B31" s="144" t="s">
        <v>300</v>
      </c>
      <c r="C31">
        <v>156</v>
      </c>
      <c r="D31" s="145">
        <v>0.51655629139072845</v>
      </c>
      <c r="E31" s="145"/>
    </row>
    <row r="32" spans="1:19" ht="14.5">
      <c r="B32" s="144" t="s">
        <v>289</v>
      </c>
      <c r="C32">
        <v>3</v>
      </c>
      <c r="D32" s="145">
        <v>9.9337748344370865E-3</v>
      </c>
      <c r="E32" s="145"/>
    </row>
    <row r="33" spans="2:16" ht="14.5">
      <c r="B33" s="144" t="s">
        <v>400</v>
      </c>
      <c r="C33">
        <v>2</v>
      </c>
      <c r="D33" s="145">
        <v>6.6225165562913907E-3</v>
      </c>
      <c r="E33" s="145"/>
    </row>
    <row r="34" spans="2:16" ht="14.5">
      <c r="B34" s="144" t="s">
        <v>482</v>
      </c>
      <c r="C34"/>
      <c r="D34" s="145">
        <v>0</v>
      </c>
      <c r="E34" s="145"/>
    </row>
    <row r="35" spans="2:16" ht="14.5">
      <c r="B35" s="144" t="s">
        <v>444</v>
      </c>
      <c r="C35">
        <v>33</v>
      </c>
      <c r="D35" s="145">
        <v>0.10927152317880795</v>
      </c>
      <c r="E35" s="145"/>
    </row>
    <row r="36" spans="2:16" ht="14.5">
      <c r="B36" s="144" t="s">
        <v>471</v>
      </c>
      <c r="C36">
        <v>302</v>
      </c>
      <c r="D36" s="145">
        <v>1</v>
      </c>
      <c r="E36"/>
    </row>
    <row r="37" spans="2:16" ht="14.5">
      <c r="B37"/>
      <c r="C37"/>
      <c r="D37"/>
      <c r="E37"/>
    </row>
    <row r="38" spans="2:16" ht="14.5">
      <c r="B38"/>
      <c r="C38"/>
      <c r="D38"/>
      <c r="E38"/>
    </row>
    <row r="39" spans="2:16" ht="14.5">
      <c r="B39"/>
      <c r="C39"/>
      <c r="D39"/>
      <c r="E39"/>
    </row>
    <row r="40" spans="2:16" ht="14.5">
      <c r="B40"/>
      <c r="C40"/>
      <c r="D40"/>
      <c r="E40"/>
    </row>
    <row r="41" spans="2:16" ht="14.5">
      <c r="B41"/>
      <c r="C41"/>
      <c r="D41"/>
      <c r="E41"/>
    </row>
    <row r="42" spans="2:16" ht="14.5">
      <c r="B42"/>
      <c r="C42"/>
      <c r="D42"/>
      <c r="E42"/>
    </row>
    <row r="43" spans="2:16" ht="14.5">
      <c r="B43"/>
      <c r="C43"/>
      <c r="D43"/>
      <c r="E43"/>
    </row>
    <row r="44" spans="2:16">
      <c r="B44" s="182" t="s">
        <v>285</v>
      </c>
      <c r="C44" s="182"/>
      <c r="D44" s="182"/>
      <c r="E44" s="182"/>
      <c r="F44" s="182"/>
      <c r="G44" s="182"/>
      <c r="H44" s="182"/>
      <c r="I44" s="182"/>
      <c r="J44" s="182"/>
      <c r="K44" s="182"/>
      <c r="L44" s="182"/>
      <c r="M44" s="182"/>
      <c r="N44" s="182"/>
      <c r="O44" s="182"/>
      <c r="P44" s="182"/>
    </row>
    <row r="45" spans="2:16" ht="12" customHeight="1">
      <c r="B45" s="182"/>
      <c r="C45" s="182"/>
      <c r="D45" s="182"/>
      <c r="E45" s="182"/>
      <c r="F45" s="182"/>
      <c r="G45" s="182"/>
      <c r="H45" s="182"/>
      <c r="I45" s="182"/>
      <c r="J45" s="182"/>
      <c r="K45" s="182"/>
      <c r="L45" s="182"/>
      <c r="M45" s="182"/>
      <c r="N45" s="182"/>
      <c r="O45" s="182"/>
      <c r="P45" s="182"/>
    </row>
    <row r="46" spans="2:16" ht="12" customHeight="1">
      <c r="B46" s="182"/>
      <c r="C46" s="182"/>
      <c r="D46" s="182"/>
      <c r="E46" s="182"/>
      <c r="F46" s="182"/>
      <c r="G46" s="182"/>
      <c r="H46" s="182"/>
      <c r="I46" s="182"/>
      <c r="J46" s="182"/>
      <c r="K46" s="182"/>
      <c r="L46" s="182"/>
      <c r="M46" s="182"/>
      <c r="N46" s="182"/>
      <c r="O46" s="182"/>
      <c r="P46" s="182"/>
    </row>
    <row r="47" spans="2:16" ht="12" customHeight="1">
      <c r="B47" s="182"/>
      <c r="C47" s="182"/>
      <c r="D47" s="182"/>
      <c r="E47" s="182"/>
      <c r="F47" s="182"/>
      <c r="G47" s="182"/>
      <c r="H47" s="182"/>
      <c r="I47" s="182"/>
      <c r="J47" s="182"/>
      <c r="K47" s="182"/>
      <c r="L47" s="182"/>
      <c r="M47" s="182"/>
      <c r="N47" s="182"/>
      <c r="O47" s="182"/>
      <c r="P47" s="182"/>
    </row>
    <row r="48" spans="2:16" ht="12" customHeight="1">
      <c r="B48" s="182"/>
      <c r="C48" s="182"/>
      <c r="D48" s="182"/>
      <c r="E48" s="182"/>
      <c r="F48" s="182"/>
      <c r="G48" s="182"/>
      <c r="H48" s="182"/>
      <c r="I48" s="182"/>
      <c r="J48" s="182"/>
      <c r="K48" s="182"/>
      <c r="L48" s="182"/>
      <c r="M48" s="182"/>
      <c r="N48" s="182"/>
      <c r="O48" s="182"/>
      <c r="P48" s="182"/>
    </row>
    <row r="49" spans="2:5" ht="14.5">
      <c r="B49"/>
      <c r="C49"/>
      <c r="D49"/>
      <c r="E49"/>
    </row>
    <row r="50" spans="2:5" ht="14.5">
      <c r="B50"/>
      <c r="C50"/>
      <c r="D50"/>
      <c r="E50"/>
    </row>
    <row r="51" spans="2:5" ht="14.5">
      <c r="B51"/>
      <c r="C51"/>
      <c r="D51"/>
      <c r="E51"/>
    </row>
    <row r="52" spans="2:5" ht="14.5">
      <c r="B52"/>
      <c r="C52"/>
      <c r="D52"/>
      <c r="E52"/>
    </row>
    <row r="53" spans="2:5" ht="14.5">
      <c r="B53"/>
      <c r="C53"/>
      <c r="D53"/>
      <c r="E53"/>
    </row>
    <row r="54" spans="2:5" ht="14.5">
      <c r="B54"/>
      <c r="C54"/>
      <c r="D54"/>
      <c r="E54"/>
    </row>
    <row r="55" spans="2:5" ht="14.5">
      <c r="B55"/>
      <c r="C55"/>
      <c r="D55"/>
      <c r="E55"/>
    </row>
    <row r="56" spans="2:5" ht="14.5">
      <c r="B56"/>
      <c r="C56"/>
      <c r="D56"/>
      <c r="E56"/>
    </row>
    <row r="57" spans="2:5" ht="14.5">
      <c r="B57"/>
      <c r="C57"/>
      <c r="D57"/>
      <c r="E57"/>
    </row>
    <row r="58" spans="2:5" ht="14.5">
      <c r="B58"/>
      <c r="C58"/>
      <c r="D58"/>
      <c r="E58"/>
    </row>
    <row r="59" spans="2:5" ht="14.5">
      <c r="B59"/>
      <c r="C59"/>
      <c r="D59"/>
      <c r="E59"/>
    </row>
    <row r="60" spans="2:5" ht="14.5">
      <c r="B60"/>
      <c r="C60"/>
      <c r="D60"/>
      <c r="E60"/>
    </row>
    <row r="61" spans="2:5" ht="14.5">
      <c r="B61"/>
      <c r="C61"/>
      <c r="D61"/>
      <c r="E61"/>
    </row>
    <row r="62" spans="2:5" ht="14.5">
      <c r="B62"/>
      <c r="C62"/>
      <c r="D62"/>
      <c r="E62"/>
    </row>
    <row r="63" spans="2:5" ht="14.5">
      <c r="B63"/>
      <c r="C63"/>
      <c r="D63"/>
      <c r="E63"/>
    </row>
    <row r="64" spans="2:5" ht="14.5">
      <c r="B64"/>
      <c r="C64"/>
      <c r="D64"/>
      <c r="E64"/>
    </row>
    <row r="65" spans="2:5" ht="14.5">
      <c r="B65"/>
      <c r="C65"/>
      <c r="D65"/>
      <c r="E65"/>
    </row>
    <row r="66" spans="2:5" ht="14.5">
      <c r="B66"/>
      <c r="C66"/>
      <c r="D66"/>
      <c r="E66"/>
    </row>
    <row r="67" spans="2:5" ht="14.5">
      <c r="B67"/>
      <c r="C67"/>
      <c r="D67"/>
      <c r="E67"/>
    </row>
    <row r="68" spans="2:5" ht="14.5">
      <c r="B68"/>
      <c r="C68"/>
      <c r="D68"/>
      <c r="E68"/>
    </row>
    <row r="69" spans="2:5" ht="14.5">
      <c r="B69"/>
      <c r="C69"/>
      <c r="D69"/>
      <c r="E69"/>
    </row>
  </sheetData>
  <sheetProtection sort="0" autoFilter="0" pivotTables="0"/>
  <mergeCells count="2">
    <mergeCell ref="A19:I20"/>
    <mergeCell ref="B44:P48"/>
  </mergeCell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Cuaderno de Variables</vt:lpstr>
      <vt:lpstr>Directorio Empresarial</vt:lpstr>
      <vt:lpstr>Informe de Taladros</vt:lpstr>
      <vt:lpstr>Por Tecnología</vt:lpstr>
      <vt:lpstr>Por Caballaje o Potencia</vt:lpstr>
      <vt:lpstr>Por Año de Fabricación</vt:lpstr>
      <vt:lpstr>Por Empresa</vt:lpstr>
      <vt:lpstr>Por Estado</vt:lpstr>
      <vt:lpstr>Por Estado y Potencia Total</vt:lpstr>
      <vt:lpstr>Por Estado y Potencia Drilling</vt:lpstr>
      <vt:lpstr>Por Estado y Potencia Workover</vt:lpstr>
      <vt:lpstr>Por Función y Estado</vt:lpstr>
      <vt:lpstr>Por Departamento y Estado</vt:lpstr>
      <vt:lpstr>Por Departamento y Potencia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AnalistaSectorial</dc:creator>
  <cp:keywords/>
  <dc:description/>
  <cp:lastModifiedBy>Patricia Romero Alvarez</cp:lastModifiedBy>
  <cp:revision/>
  <dcterms:created xsi:type="dcterms:W3CDTF">2013-03-22T18:36:57Z</dcterms:created>
  <dcterms:modified xsi:type="dcterms:W3CDTF">2024-04-18T15:22:50Z</dcterms:modified>
  <cp:category/>
  <cp:contentStatus/>
</cp:coreProperties>
</file>